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15" firstSheet="1" activeTab="1"/>
  </bookViews>
  <sheets>
    <sheet name="汇总表修改确定后 (2)" sheetId="1" state="hidden" r:id="rId1"/>
    <sheet name="明细表" sheetId="2" r:id="rId2"/>
  </sheets>
  <externalReferences>
    <externalReference r:id="rId5"/>
  </externalReferences>
  <definedNames>
    <definedName name="_xlnm._FilterDatabase" localSheetId="0" hidden="1">'汇总表修改确定后 (2)'!$A$1:$G$157</definedName>
    <definedName name="_xlnm._FilterDatabase" localSheetId="1" hidden="1">'明细表'!$A$5:$R$23</definedName>
  </definedNames>
  <calcPr fullCalcOnLoad="1"/>
</workbook>
</file>

<file path=xl/comments1.xml><?xml version="1.0" encoding="utf-8"?>
<comments xmlns="http://schemas.openxmlformats.org/spreadsheetml/2006/main">
  <authors>
    <author>Erika</author>
  </authors>
  <commentList>
    <comment ref="C18" authorId="0">
      <text>
        <r>
          <rPr>
            <b/>
            <sz val="9"/>
            <rFont val="宋体"/>
            <family val="0"/>
          </rPr>
          <t>Erika:</t>
        </r>
        <r>
          <rPr>
            <sz val="9"/>
            <rFont val="宋体"/>
            <family val="0"/>
          </rPr>
          <t xml:space="preserve">
企业反应只能完成70%投资，按70%测试补助额</t>
        </r>
      </text>
    </comment>
    <comment ref="B19" authorId="0">
      <text>
        <r>
          <rPr>
            <b/>
            <sz val="9"/>
            <rFont val="宋体"/>
            <family val="0"/>
          </rPr>
          <t>Erika:</t>
        </r>
        <r>
          <rPr>
            <sz val="9"/>
            <rFont val="宋体"/>
            <family val="0"/>
          </rPr>
          <t xml:space="preserve">
现场验收清单与实物不匹配，整改期间未补充资料</t>
        </r>
      </text>
    </comment>
    <comment ref="C41" authorId="0">
      <text>
        <r>
          <rPr>
            <b/>
            <sz val="9"/>
            <rFont val="宋体"/>
            <family val="0"/>
          </rPr>
          <t>Erika:</t>
        </r>
        <r>
          <rPr>
            <sz val="9"/>
            <rFont val="宋体"/>
            <family val="0"/>
          </rPr>
          <t xml:space="preserve">
调整实施方案，减少部分模块，已备案</t>
        </r>
      </text>
    </comment>
    <comment ref="B122" authorId="0">
      <text>
        <r>
          <rPr>
            <b/>
            <sz val="9"/>
            <rFont val="宋体"/>
            <family val="0"/>
          </rPr>
          <t>Erika:</t>
        </r>
        <r>
          <rPr>
            <sz val="9"/>
            <rFont val="宋体"/>
            <family val="0"/>
          </rPr>
          <t xml:space="preserve">
存在车辆所有权问题，推进速度较慢</t>
        </r>
      </text>
    </comment>
    <comment ref="B124" authorId="0">
      <text>
        <r>
          <rPr>
            <b/>
            <sz val="9"/>
            <rFont val="宋体"/>
            <family val="0"/>
          </rPr>
          <t>Erika:</t>
        </r>
        <r>
          <rPr>
            <sz val="9"/>
            <rFont val="宋体"/>
            <family val="0"/>
          </rPr>
          <t xml:space="preserve">
企业虽提供了第三方竣工造价报告，现场验收专家认为价格较高</t>
        </r>
      </text>
    </comment>
  </commentList>
</comments>
</file>

<file path=xl/sharedStrings.xml><?xml version="1.0" encoding="utf-8"?>
<sst xmlns="http://schemas.openxmlformats.org/spreadsheetml/2006/main" count="342" uniqueCount="139">
  <si>
    <t>序号</t>
  </si>
  <si>
    <t>项目承担单位</t>
  </si>
  <si>
    <t>项目分类</t>
  </si>
  <si>
    <t>调整后预审投资额</t>
  </si>
  <si>
    <t>调整后预补助金额</t>
  </si>
  <si>
    <t>补助合计</t>
  </si>
  <si>
    <t>所属县市区</t>
  </si>
  <si>
    <t>招商局物流集团宁波有限公司</t>
  </si>
  <si>
    <t>冷冻（藏）库建设</t>
  </si>
  <si>
    <t>保税区</t>
  </si>
  <si>
    <t>冷链交接货设施</t>
  </si>
  <si>
    <t>业务信息系统建设</t>
  </si>
  <si>
    <t>宁波保税区涌优贸易有限公司</t>
  </si>
  <si>
    <t>低温分拣加工（生产）车间</t>
  </si>
  <si>
    <t>宁波国际物流发展股份有限公司</t>
  </si>
  <si>
    <t>宁波保税区港龙仓储有限公司</t>
  </si>
  <si>
    <t>标准化推广应用</t>
  </si>
  <si>
    <t>宁波新嘉国际物流有限公司</t>
  </si>
  <si>
    <t>三头低温保鲜库建设</t>
  </si>
  <si>
    <t>宁波兴港冷链物流有限公司</t>
  </si>
  <si>
    <t>开发区</t>
  </si>
  <si>
    <t>宁波兴港龙食品配送有限公司</t>
  </si>
  <si>
    <t>太古冷链物流（宁波）有限公司</t>
  </si>
  <si>
    <t>宁波阿六食品有限公司</t>
  </si>
  <si>
    <t>慈溪</t>
  </si>
  <si>
    <t>慈溪市瑞丰农业投资有限公司</t>
  </si>
  <si>
    <t>慈溪市蔬菜开发有限公司</t>
  </si>
  <si>
    <t>宁波麦田农业发展有限公司</t>
  </si>
  <si>
    <t>浙江一恒牧业有限公司</t>
  </si>
  <si>
    <t>冷链交接货设施建设项目</t>
  </si>
  <si>
    <t>业务信息系统建设项目</t>
  </si>
  <si>
    <t>宁波绿澳餐饮管理有限公司</t>
  </si>
  <si>
    <t>标准化推广应用项目</t>
  </si>
  <si>
    <t>宁波佳事达食品有限公司</t>
  </si>
  <si>
    <t>宁波万力食品有限公司</t>
  </si>
  <si>
    <t>慈溪市禽联家禽有限公司</t>
  </si>
  <si>
    <t>三江购物俱乐部股份有限公司</t>
  </si>
  <si>
    <t>大榭</t>
  </si>
  <si>
    <t>宁波顺源农业科技有限公司</t>
  </si>
  <si>
    <t>奉化</t>
  </si>
  <si>
    <t>宁波市大埠食品有限公司</t>
  </si>
  <si>
    <t>奉化市兴洋水产食品有限公司</t>
  </si>
  <si>
    <t>宁波海上鲜信息技术有限公司</t>
  </si>
  <si>
    <t>宁波凌晨农业科技有限公司</t>
  </si>
  <si>
    <t>奉化市和源果蔬专业合作社</t>
  </si>
  <si>
    <t>浙江川程冷链物流有限公司</t>
  </si>
  <si>
    <t>高新区</t>
  </si>
  <si>
    <t>宁波三掌柜新商业有限公司</t>
  </si>
  <si>
    <t>宁波米氏实业有限公司</t>
  </si>
  <si>
    <t>海曙</t>
  </si>
  <si>
    <t>宁波玖隆生鲜冷链配送有限公司</t>
  </si>
  <si>
    <t>宁波五龙潭芽菜有限公司</t>
  </si>
  <si>
    <t>宁波市江徽美食餐饮有限公司</t>
  </si>
  <si>
    <t>宁波加勒餐饮管理有限公司</t>
  </si>
  <si>
    <t>宁波市海曙伍和冷冻食品有限公司</t>
  </si>
  <si>
    <t>浙江荃盛食品有限公司</t>
  </si>
  <si>
    <t>浙江八鲜网络科技有限公司</t>
  </si>
  <si>
    <t>杭州湾</t>
  </si>
  <si>
    <t>宁波杭州湾新区阿立果蔬专业合作社</t>
  </si>
  <si>
    <t>宁波雨轩农业科技股份有限公司</t>
  </si>
  <si>
    <t>三头低温保鲜库</t>
  </si>
  <si>
    <t>中国宁波外轮代理有限公司</t>
  </si>
  <si>
    <t>江北</t>
  </si>
  <si>
    <t>宁波江北笑眯眯仓储有限公司</t>
  </si>
  <si>
    <t>宁波牛奶集团</t>
  </si>
  <si>
    <t>宁波市江北鹭发水产冻品贸易有限公司</t>
  </si>
  <si>
    <t>宁波三雪食品有限公司</t>
  </si>
  <si>
    <t>浙江蓝雪食品有限公司</t>
  </si>
  <si>
    <t>梅山岛</t>
  </si>
  <si>
    <t>宁海县国鸿肉类加工有限公司</t>
  </si>
  <si>
    <t>宁海</t>
  </si>
  <si>
    <t>宁波博森农产品有限公司</t>
  </si>
  <si>
    <t>宁海盛宁水产有限公司</t>
  </si>
  <si>
    <t>宁海县农佳汇食品配送有限公司</t>
  </si>
  <si>
    <t>象山聚鑫水产养殖专业合作社</t>
  </si>
  <si>
    <t>象山</t>
  </si>
  <si>
    <t>宁波易家鲜商贸发展有限公司</t>
  </si>
  <si>
    <t>宁波久洋水产食品有限公司</t>
  </si>
  <si>
    <t>宁波田园牧歌农业发展有限公司</t>
  </si>
  <si>
    <t>象山海天食品有限公司</t>
  </si>
  <si>
    <t>宁波爱默隆生鲜连锁有限公司</t>
  </si>
  <si>
    <t>绿色环保冷冻冷藏设施项目</t>
  </si>
  <si>
    <t>鄞州</t>
  </si>
  <si>
    <t>宁波市鄞州区爱默隆市场管理有限公司</t>
  </si>
  <si>
    <t>宁波市鄞州船埠头农产品配送有限公司</t>
  </si>
  <si>
    <t>宁波安和达菜篮子配送有限公司</t>
  </si>
  <si>
    <t>宁波市绿盛菜篮子商品配送有限公司</t>
  </si>
  <si>
    <t>宁波新江厦连锁超市有限公司</t>
  </si>
  <si>
    <t>宁波新江厦物流有限公司</t>
  </si>
  <si>
    <t>宁波宏纬食品有限公司</t>
  </si>
  <si>
    <t>余姚市联海实业有限公司</t>
  </si>
  <si>
    <t>余姚</t>
  </si>
  <si>
    <t>余姚海吉星农产品批发市场有限公司</t>
  </si>
  <si>
    <t>宁波市王绍菲食品有限公司</t>
  </si>
  <si>
    <t>镇海</t>
  </si>
  <si>
    <t>宁波市物流协会</t>
  </si>
  <si>
    <t>提高冷链物流从业人员素质的专业技术知识和实操技能培训项目</t>
  </si>
  <si>
    <t>市级</t>
  </si>
  <si>
    <t>宁波市制冷学会</t>
  </si>
  <si>
    <t>宁波市商务委员会</t>
  </si>
  <si>
    <t>业务信息系统建设（平台一期）</t>
  </si>
  <si>
    <t>业务信息系统建设（平台二期）</t>
  </si>
  <si>
    <t xml:space="preserve">  合  计</t>
  </si>
  <si>
    <t>附件</t>
  </si>
  <si>
    <t>宁波中央财政服务业发展(冷链物流)专项资金清算明细表</t>
  </si>
  <si>
    <t>单位：元</t>
  </si>
  <si>
    <t>项目期</t>
  </si>
  <si>
    <t>区域</t>
  </si>
  <si>
    <t>项目单位</t>
  </si>
  <si>
    <t>投资审定数</t>
  </si>
  <si>
    <t>核定补助资金</t>
  </si>
  <si>
    <t>补助小计</t>
  </si>
  <si>
    <t>第一次预拨</t>
  </si>
  <si>
    <t>第二次预拨</t>
  </si>
  <si>
    <t>本次拨付</t>
  </si>
  <si>
    <t>合并后</t>
  </si>
  <si>
    <t>最初申报金额</t>
  </si>
  <si>
    <t>核减原因及专家意见</t>
  </si>
  <si>
    <t>占预审投资额比例</t>
  </si>
  <si>
    <t>是否通过</t>
  </si>
  <si>
    <t>初步审定补贴额</t>
  </si>
  <si>
    <t>待定原因</t>
  </si>
  <si>
    <t>一期</t>
  </si>
  <si>
    <t>申报金额与实际入账发票金额存在差异，收款方与发票开具方不一致</t>
  </si>
  <si>
    <t>核减开具票据明目与合约不同项目</t>
  </si>
  <si>
    <t>支付金额未达到70%；税金</t>
  </si>
  <si>
    <t>后期又重新走账，账务整改后通过</t>
  </si>
  <si>
    <t>通过</t>
  </si>
  <si>
    <t>申报实际投资金额1,071,500.00元,其中现金支付339,195.00元，未走银行对公账户，按文件规定核减现金支付部分339,195.00元，初审实际投资金额732,305.00元，占财政核定投资1,100,000.00元的66.57%，未达到预审投资额的70%</t>
  </si>
  <si>
    <t>现金支付和税金</t>
  </si>
  <si>
    <t>申报实际投资金额522,300.00元，其中现金支付284,900.00元，未走银行对公账户，按文件规定核减现金支付部分284,900.00元，初审实际投资金额237,400.00元，占财政核定投资545,000.00元的43.56%，未达到预审投资额的70%</t>
  </si>
  <si>
    <t>核减一台预冷设备和税金；税金和现金支付部分</t>
  </si>
  <si>
    <t>税金和现金支付部分；申报金额和发票差异</t>
  </si>
  <si>
    <t>税金</t>
  </si>
  <si>
    <t>现金支付部分核减</t>
  </si>
  <si>
    <t>二期</t>
  </si>
  <si>
    <t>发票是2018年11月；税金；未见发票</t>
  </si>
  <si>
    <t>其中2018年11月开票200万，付款200万，未按文件规定项目时间发票和付款时间在2018年10月31日之内，核减该部分金额和税金后，初审实际投资金额1,956,100.36元，占财政核定投资4,636,400.00元的42.19%。未达到预审投资额的70%</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</si>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</sst>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0.00_);[Red]\(0.00\)"/>
  </numFmts>
  <fonts count="33">
    <font>
      <sz val="11"/>
      <color indexed="8"/>
      <name val="宋体"/>
      <family val="0"/>
    </font>
    <font>
      <sz val="11"/>
      <name val="宋体"/>
      <family val="0"/>
    </font>
    <font>
      <sz val="12"/>
      <color indexed="8"/>
      <name val="黑体"/>
      <family val="3"/>
    </font>
    <font>
      <b/>
      <sz val="18"/>
      <color indexed="8"/>
      <name val="宋体"/>
      <family val="0"/>
    </font>
    <font>
      <sz val="9"/>
      <color indexed="8"/>
      <name val="宋体"/>
      <family val="0"/>
    </font>
    <font>
      <sz val="24"/>
      <color indexed="8"/>
      <name val="宋体"/>
      <family val="0"/>
    </font>
    <font>
      <sz val="9"/>
      <name val="宋体"/>
      <family val="0"/>
    </font>
    <font>
      <sz val="8"/>
      <color indexed="8"/>
      <name val="宋体"/>
      <family val="0"/>
    </font>
    <font>
      <sz val="8"/>
      <name val="宋体"/>
      <family val="0"/>
    </font>
    <font>
      <sz val="10"/>
      <color indexed="8"/>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2"/>
      <name val="宋体"/>
      <family val="0"/>
    </font>
    <font>
      <sz val="12"/>
      <name val="宋体"/>
      <family val="0"/>
    </font>
    <font>
      <b/>
      <sz val="11"/>
      <color indexed="9"/>
      <name val="宋体"/>
      <family val="0"/>
    </font>
    <font>
      <b/>
      <sz val="13"/>
      <color indexed="54"/>
      <name val="宋体"/>
      <family val="0"/>
    </font>
    <font>
      <sz val="11"/>
      <color indexed="10"/>
      <name val="宋体"/>
      <family val="0"/>
    </font>
    <font>
      <b/>
      <sz val="11"/>
      <color indexed="52"/>
      <name val="宋体"/>
      <family val="0"/>
    </font>
    <font>
      <b/>
      <sz val="9"/>
      <name val="宋体"/>
      <family val="0"/>
    </font>
    <font>
      <u val="single"/>
      <sz val="11"/>
      <color rgb="FF0000FF"/>
      <name val="Calibri"/>
      <family val="0"/>
    </font>
    <font>
      <u val="single"/>
      <sz val="11"/>
      <color rgb="FF800080"/>
      <name val="Calibri"/>
      <family val="0"/>
    </font>
    <font>
      <b/>
      <sz val="8"/>
      <name val="宋体"/>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
      <patternFill patternType="solid">
        <fgColor indexed="5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top/>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2" fillId="0" borderId="3" applyNumberFormat="0" applyFill="0" applyAlignment="0" applyProtection="0"/>
    <xf numFmtId="0" fontId="26" fillId="0" borderId="4" applyNumberFormat="0" applyFill="0" applyAlignment="0" applyProtection="0"/>
    <xf numFmtId="0" fontId="14" fillId="7" borderId="0" applyNumberFormat="0" applyBorder="0" applyAlignment="0" applyProtection="0"/>
    <xf numFmtId="0" fontId="11" fillId="0" borderId="5" applyNumberFormat="0" applyFill="0" applyAlignment="0" applyProtection="0"/>
    <xf numFmtId="0" fontId="14" fillId="8" borderId="0" applyNumberFormat="0" applyBorder="0" applyAlignment="0" applyProtection="0"/>
    <xf numFmtId="0" fontId="21" fillId="4" borderId="6" applyNumberFormat="0" applyAlignment="0" applyProtection="0"/>
    <xf numFmtId="0" fontId="28" fillId="4" borderId="1" applyNumberFormat="0" applyAlignment="0" applyProtection="0"/>
    <xf numFmtId="0" fontId="25" fillId="9" borderId="7"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3" fillId="0" borderId="8" applyNumberFormat="0" applyFill="0" applyAlignment="0" applyProtection="0"/>
    <xf numFmtId="0" fontId="18" fillId="0" borderId="9" applyNumberFormat="0" applyFill="0" applyAlignment="0" applyProtection="0"/>
    <xf numFmtId="0" fontId="17" fillId="10" borderId="0" applyNumberFormat="0" applyBorder="0" applyAlignment="0" applyProtection="0"/>
    <xf numFmtId="0" fontId="15"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4"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xf numFmtId="0" fontId="24" fillId="0" borderId="0">
      <alignment vertical="center"/>
      <protection/>
    </xf>
    <xf numFmtId="43" fontId="24" fillId="0" borderId="0" applyFont="0" applyFill="0" applyBorder="0" applyAlignment="0" applyProtection="0"/>
    <xf numFmtId="43" fontId="0" fillId="0" borderId="0" applyFont="0" applyFill="0" applyBorder="0" applyAlignment="0" applyProtection="0"/>
  </cellStyleXfs>
  <cellXfs count="90">
    <xf numFmtId="0" fontId="0" fillId="0" borderId="0" xfId="0" applyAlignment="1">
      <alignment vertical="center"/>
    </xf>
    <xf numFmtId="0" fontId="0" fillId="0" borderId="0" xfId="0" applyBorder="1" applyAlignment="1">
      <alignment vertical="center"/>
    </xf>
    <xf numFmtId="0" fontId="0" fillId="2" borderId="0" xfId="0" applyFont="1" applyFill="1" applyAlignment="1">
      <alignment horizontal="lef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left" vertical="top"/>
    </xf>
    <xf numFmtId="0" fontId="3" fillId="0" borderId="0" xfId="0" applyFont="1" applyAlignment="1">
      <alignment horizontal="center" vertical="top"/>
    </xf>
    <xf numFmtId="0" fontId="0" fillId="2" borderId="0" xfId="0" applyFont="1" applyFill="1" applyAlignment="1">
      <alignment horizontal="left" vertical="top"/>
    </xf>
    <xf numFmtId="0" fontId="0" fillId="0" borderId="10" xfId="0" applyBorder="1" applyAlignment="1">
      <alignment horizontal="center" vertical="center"/>
    </xf>
    <xf numFmtId="0" fontId="4" fillId="0" borderId="11" xfId="58" applyFont="1" applyFill="1" applyBorder="1" applyAlignment="1">
      <alignment horizontal="center" vertical="center"/>
      <protection/>
    </xf>
    <xf numFmtId="0" fontId="4" fillId="0" borderId="11" xfId="58" applyFont="1" applyFill="1" applyBorder="1" applyAlignment="1">
      <alignment horizontal="center" vertical="center" wrapText="1"/>
      <protection/>
    </xf>
    <xf numFmtId="0" fontId="4" fillId="2" borderId="11" xfId="58" applyFont="1" applyFill="1" applyBorder="1" applyAlignment="1">
      <alignment horizontal="center" vertical="center" wrapText="1"/>
      <protection/>
    </xf>
    <xf numFmtId="0" fontId="5" fillId="0" borderId="0" xfId="0" applyFont="1" applyBorder="1" applyAlignment="1">
      <alignment horizontal="center" vertical="center"/>
    </xf>
    <xf numFmtId="0" fontId="4" fillId="0" borderId="12" xfId="58" applyFont="1" applyFill="1" applyBorder="1" applyAlignment="1">
      <alignment vertical="center" wrapText="1"/>
      <protection/>
    </xf>
    <xf numFmtId="0" fontId="4" fillId="0" borderId="13" xfId="58" applyFont="1" applyFill="1" applyBorder="1" applyAlignment="1">
      <alignment horizontal="center" vertical="center"/>
      <protection/>
    </xf>
    <xf numFmtId="0" fontId="4" fillId="0" borderId="13" xfId="58" applyFont="1" applyFill="1" applyBorder="1" applyAlignment="1">
      <alignment horizontal="center" vertical="center" wrapText="1"/>
      <protection/>
    </xf>
    <xf numFmtId="0" fontId="4" fillId="2" borderId="13" xfId="58" applyFont="1" applyFill="1" applyBorder="1" applyAlignment="1">
      <alignment horizontal="center" vertical="center" wrapText="1"/>
      <protection/>
    </xf>
    <xf numFmtId="176" fontId="4" fillId="0" borderId="13" xfId="22" applyNumberFormat="1" applyFont="1" applyFill="1" applyBorder="1" applyAlignment="1">
      <alignment horizontal="center" vertical="center" wrapText="1"/>
    </xf>
    <xf numFmtId="0" fontId="4" fillId="0" borderId="14" xfId="58" applyFont="1" applyFill="1" applyBorder="1" applyAlignment="1">
      <alignment horizontal="center" vertical="center" wrapText="1"/>
      <protection/>
    </xf>
    <xf numFmtId="0" fontId="4" fillId="0" borderId="11" xfId="0" applyFont="1" applyBorder="1" applyAlignment="1">
      <alignment horizontal="center" vertical="center"/>
    </xf>
    <xf numFmtId="0" fontId="4" fillId="0" borderId="10" xfId="58" applyFont="1" applyFill="1" applyBorder="1" applyAlignment="1">
      <alignment horizontal="center" vertical="center"/>
      <protection/>
    </xf>
    <xf numFmtId="0" fontId="4" fillId="0" borderId="10" xfId="58" applyFont="1" applyFill="1" applyBorder="1" applyAlignment="1">
      <alignment horizontal="center" vertical="center" wrapText="1"/>
      <protection/>
    </xf>
    <xf numFmtId="0" fontId="4" fillId="2" borderId="11" xfId="58" applyFont="1" applyFill="1" applyBorder="1" applyAlignment="1">
      <alignment horizontal="left" vertical="center" wrapText="1"/>
      <protection/>
    </xf>
    <xf numFmtId="0" fontId="6" fillId="0" borderId="10" xfId="58" applyFont="1" applyFill="1" applyBorder="1" applyAlignment="1">
      <alignment horizontal="left" vertical="center" wrapText="1"/>
      <protection/>
    </xf>
    <xf numFmtId="176" fontId="6" fillId="0" borderId="10" xfId="22" applyNumberFormat="1" applyFont="1" applyFill="1" applyBorder="1" applyAlignment="1">
      <alignment horizontal="left" vertical="center" wrapText="1"/>
    </xf>
    <xf numFmtId="10" fontId="4" fillId="0" borderId="10" xfId="58" applyNumberFormat="1" applyFont="1" applyFill="1" applyBorder="1" applyAlignment="1">
      <alignment horizontal="left" vertical="center" wrapText="1"/>
      <protection/>
    </xf>
    <xf numFmtId="0" fontId="4" fillId="0" borderId="15" xfId="0" applyFont="1" applyBorder="1" applyAlignment="1">
      <alignment horizontal="center" vertical="center"/>
    </xf>
    <xf numFmtId="0" fontId="4" fillId="2" borderId="15" xfId="58" applyFont="1" applyFill="1" applyBorder="1" applyAlignment="1">
      <alignment horizontal="left" vertical="center" wrapText="1"/>
      <protection/>
    </xf>
    <xf numFmtId="0" fontId="4" fillId="0" borderId="13" xfId="0" applyFont="1" applyBorder="1" applyAlignment="1">
      <alignment horizontal="center" vertical="center"/>
    </xf>
    <xf numFmtId="0" fontId="4" fillId="2" borderId="13" xfId="58" applyFont="1" applyFill="1" applyBorder="1" applyAlignment="1">
      <alignment horizontal="left" vertical="center" wrapText="1"/>
      <protection/>
    </xf>
    <xf numFmtId="0" fontId="4" fillId="0" borderId="10" xfId="0" applyFont="1" applyBorder="1" applyAlignment="1">
      <alignment horizontal="center" vertical="center"/>
    </xf>
    <xf numFmtId="0" fontId="4" fillId="2" borderId="10" xfId="58" applyFont="1" applyFill="1" applyBorder="1" applyAlignment="1">
      <alignment horizontal="left" vertical="center" wrapText="1"/>
      <protection/>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vertical="center"/>
    </xf>
    <xf numFmtId="0" fontId="0" fillId="0" borderId="0" xfId="0" applyFont="1" applyAlignment="1">
      <alignment horizontal="center" vertical="center"/>
    </xf>
    <xf numFmtId="0" fontId="4" fillId="0" borderId="10" xfId="58" applyFont="1" applyFill="1" applyBorder="1" applyAlignment="1">
      <alignment vertical="center" wrapText="1"/>
      <protection/>
    </xf>
    <xf numFmtId="0" fontId="4" fillId="0" borderId="19" xfId="58" applyFont="1" applyFill="1" applyBorder="1" applyAlignment="1">
      <alignment horizontal="center" vertical="center" wrapText="1"/>
      <protection/>
    </xf>
    <xf numFmtId="0" fontId="4" fillId="0" borderId="20" xfId="58" applyFont="1" applyFill="1" applyBorder="1" applyAlignment="1">
      <alignment horizontal="center" vertical="center" wrapText="1"/>
      <protection/>
    </xf>
    <xf numFmtId="43" fontId="4" fillId="0" borderId="10" xfId="58" applyNumberFormat="1" applyFont="1" applyFill="1" applyBorder="1" applyAlignment="1">
      <alignment horizontal="left" vertical="center" wrapText="1"/>
      <protection/>
    </xf>
    <xf numFmtId="177" fontId="4" fillId="0" borderId="10" xfId="58" applyNumberFormat="1" applyFont="1" applyFill="1" applyBorder="1" applyAlignment="1">
      <alignment horizontal="center" vertical="center" wrapText="1"/>
      <protection/>
    </xf>
    <xf numFmtId="177" fontId="4" fillId="0" borderId="11" xfId="58" applyNumberFormat="1" applyFont="1" applyFill="1" applyBorder="1" applyAlignment="1">
      <alignment horizontal="center" vertical="center" wrapText="1"/>
      <protection/>
    </xf>
    <xf numFmtId="177" fontId="4" fillId="0" borderId="19" xfId="58" applyNumberFormat="1" applyFont="1" applyFill="1" applyBorder="1" applyAlignment="1">
      <alignment horizontal="center" vertical="center" wrapText="1"/>
      <protection/>
    </xf>
    <xf numFmtId="43" fontId="4" fillId="0" borderId="10" xfId="22" applyFont="1" applyBorder="1" applyAlignment="1">
      <alignment vertical="center"/>
    </xf>
    <xf numFmtId="177" fontId="4" fillId="0" borderId="15" xfId="58" applyNumberFormat="1" applyFont="1" applyFill="1" applyBorder="1" applyAlignment="1">
      <alignment horizontal="center" vertical="center" wrapText="1"/>
      <protection/>
    </xf>
    <xf numFmtId="177" fontId="4" fillId="0" borderId="21" xfId="58" applyNumberFormat="1" applyFont="1" applyFill="1" applyBorder="1" applyAlignment="1">
      <alignment horizontal="center" vertical="center" wrapText="1"/>
      <protection/>
    </xf>
    <xf numFmtId="177" fontId="4" fillId="0" borderId="13" xfId="58" applyNumberFormat="1" applyFont="1" applyFill="1" applyBorder="1" applyAlignment="1">
      <alignment horizontal="center" vertical="center" wrapText="1"/>
      <protection/>
    </xf>
    <xf numFmtId="177" fontId="4" fillId="0" borderId="20" xfId="58" applyNumberFormat="1" applyFont="1" applyFill="1" applyBorder="1" applyAlignment="1">
      <alignment horizontal="center" vertical="center" wrapText="1"/>
      <protection/>
    </xf>
    <xf numFmtId="43" fontId="4" fillId="2" borderId="10" xfId="22" applyFont="1" applyFill="1" applyBorder="1" applyAlignment="1">
      <alignment vertical="center"/>
    </xf>
    <xf numFmtId="0" fontId="0" fillId="0" borderId="0" xfId="0" applyFont="1" applyAlignment="1">
      <alignment vertical="center"/>
    </xf>
    <xf numFmtId="43" fontId="4" fillId="0" borderId="10" xfId="0" applyNumberFormat="1" applyFont="1" applyBorder="1" applyAlignment="1">
      <alignment vertical="center"/>
    </xf>
    <xf numFmtId="0" fontId="0" fillId="0" borderId="12" xfId="0" applyBorder="1" applyAlignment="1">
      <alignment vertical="center"/>
    </xf>
    <xf numFmtId="43" fontId="4" fillId="2" borderId="10" xfId="0" applyNumberFormat="1" applyFont="1" applyFill="1" applyBorder="1" applyAlignment="1">
      <alignment vertical="center"/>
    </xf>
    <xf numFmtId="0" fontId="7" fillId="2" borderId="12" xfId="66" applyNumberFormat="1" applyFont="1" applyFill="1" applyBorder="1" applyAlignment="1">
      <alignment vertical="center" wrapText="1"/>
    </xf>
    <xf numFmtId="43" fontId="0" fillId="0" borderId="0" xfId="0" applyNumberFormat="1" applyAlignment="1">
      <alignment vertical="center"/>
    </xf>
    <xf numFmtId="0" fontId="7" fillId="0" borderId="0" xfId="0" applyFont="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wrapText="1"/>
    </xf>
    <xf numFmtId="176" fontId="7" fillId="0" borderId="10" xfId="22"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176" fontId="7" fillId="0" borderId="10" xfId="22" applyNumberFormat="1" applyFont="1" applyFill="1" applyBorder="1" applyAlignment="1">
      <alignment horizontal="left" vertical="center" wrapText="1"/>
    </xf>
    <xf numFmtId="43" fontId="7" fillId="0" borderId="10" xfId="0" applyNumberFormat="1" applyFont="1" applyBorder="1" applyAlignment="1">
      <alignment vertical="center"/>
    </xf>
    <xf numFmtId="43" fontId="7" fillId="0" borderId="10"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8" fillId="8" borderId="10" xfId="0" applyFont="1" applyFill="1" applyBorder="1" applyAlignment="1">
      <alignment horizontal="left" vertical="center" wrapText="1"/>
    </xf>
    <xf numFmtId="0" fontId="7" fillId="0" borderId="13" xfId="0" applyFont="1" applyBorder="1" applyAlignment="1">
      <alignment horizontal="center" vertical="center"/>
    </xf>
    <xf numFmtId="0" fontId="8" fillId="0" borderId="10" xfId="0" applyNumberFormat="1" applyFont="1" applyFill="1" applyBorder="1" applyAlignment="1">
      <alignment horizontal="left" vertical="center" wrapText="1"/>
    </xf>
    <xf numFmtId="0" fontId="8" fillId="18" borderId="10" xfId="0" applyFont="1" applyFill="1" applyBorder="1" applyAlignment="1">
      <alignment horizontal="left" vertical="center" wrapText="1"/>
    </xf>
    <xf numFmtId="0" fontId="8" fillId="14" borderId="10" xfId="0" applyFont="1" applyFill="1" applyBorder="1" applyAlignment="1">
      <alignment vertical="center" wrapText="1"/>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22" applyNumberFormat="1" applyFont="1" applyFill="1" applyBorder="1" applyAlignment="1">
      <alignment horizontal="left" vertical="center"/>
    </xf>
    <xf numFmtId="0" fontId="0" fillId="0" borderId="11" xfId="0" applyBorder="1" applyAlignment="1">
      <alignment horizontal="center" vertical="center"/>
    </xf>
    <xf numFmtId="176" fontId="7" fillId="0" borderId="10" xfId="0" applyNumberFormat="1" applyFon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7" fillId="0" borderId="10" xfId="22" applyNumberFormat="1" applyFont="1" applyFill="1" applyBorder="1" applyAlignment="1">
      <alignment vertical="center"/>
    </xf>
    <xf numFmtId="0" fontId="8" fillId="19" borderId="10" xfId="0" applyFont="1" applyFill="1" applyBorder="1" applyAlignment="1">
      <alignment horizontal="left" vertical="center" wrapText="1"/>
    </xf>
    <xf numFmtId="0" fontId="8" fillId="8" borderId="10" xfId="0" applyNumberFormat="1" applyFont="1" applyFill="1" applyBorder="1" applyAlignment="1">
      <alignment horizontal="left" vertical="center" wrapText="1"/>
    </xf>
    <xf numFmtId="176" fontId="7" fillId="18" borderId="10" xfId="22" applyNumberFormat="1" applyFont="1" applyFill="1" applyBorder="1" applyAlignment="1">
      <alignment horizontal="left" vertical="center" wrapText="1"/>
    </xf>
    <xf numFmtId="0" fontId="7" fillId="19" borderId="10" xfId="22" applyNumberFormat="1" applyFont="1" applyFill="1" applyBorder="1" applyAlignment="1">
      <alignment horizontal="left" vertical="center"/>
    </xf>
    <xf numFmtId="0" fontId="8" fillId="14" borderId="10" xfId="0" applyFont="1" applyFill="1" applyBorder="1" applyAlignment="1">
      <alignment horizontal="left" vertical="center" wrapText="1"/>
    </xf>
    <xf numFmtId="176" fontId="7" fillId="0" borderId="10" xfId="0" applyNumberFormat="1" applyFont="1" applyBorder="1" applyAlignment="1">
      <alignment vertical="center"/>
    </xf>
    <xf numFmtId="0" fontId="9" fillId="0" borderId="12"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43" fontId="7" fillId="0" borderId="0" xfId="0" applyNumberFormat="1" applyFont="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千位分隔 2" xfId="65"/>
    <cellStyle name="千位分隔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AppData\Local\Temp\MasterOffice\&#20919;&#38142;&#36164;&#37329;&#28165;&#31639;\&#38468;&#20214;1&#65306;&#20919;&#38142;&#39033;&#30446;&#24314;&#35774;&#24635;&#20307;&#24773;&#20917;&#34920;%20&#65288;&#25253;&#20826;&#32452;&#20250;.2019.5.3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表修改确定后 (2)"/>
      <sheetName val="冷链汇总表"/>
      <sheetName val="涉及这次会议需要整改的企业 (2)"/>
      <sheetName val="一二期合并明细"/>
      <sheetName val="建设进度表"/>
      <sheetName val="现场未通过企业一家"/>
      <sheetName val="各地资金拨付明细 (最后确定61家补助金额)"/>
      <sheetName val="扶持项目确定 (最后确定61家)"/>
      <sheetName val="各地资金拨付明细"/>
      <sheetName val="扶持项目确定"/>
      <sheetName val="7家企业部分项目（8个）未通过现场专家验收"/>
      <sheetName val="8家企业部分项目（9个）存在问题"/>
      <sheetName val="最后确认需要验收名单暂定投资比例"/>
      <sheetName val="通过企业投资额情况"/>
      <sheetName val="涉及这次会议需要整改的企业"/>
    </sheetNames>
    <sheetDataSet>
      <sheetData sheetId="12">
        <row r="1">
          <cell r="O1">
            <v>0</v>
          </cell>
        </row>
        <row r="2">
          <cell r="D2">
            <v>0</v>
          </cell>
          <cell r="E2">
            <v>0</v>
          </cell>
          <cell r="F2">
            <v>0</v>
          </cell>
          <cell r="G2">
            <v>0</v>
          </cell>
          <cell r="H2">
            <v>0</v>
          </cell>
          <cell r="I2">
            <v>0</v>
          </cell>
          <cell r="J2">
            <v>0</v>
          </cell>
          <cell r="K2">
            <v>0</v>
          </cell>
          <cell r="L2">
            <v>0</v>
          </cell>
          <cell r="M2">
            <v>0</v>
          </cell>
          <cell r="N2">
            <v>0</v>
          </cell>
          <cell r="O2">
            <v>0</v>
          </cell>
        </row>
        <row r="3">
          <cell r="D3" t="str">
            <v>合并</v>
          </cell>
          <cell r="E3" t="str">
            <v>调整后投资额</v>
          </cell>
          <cell r="F3" t="str">
            <v>财政文件核定预审投资额</v>
          </cell>
          <cell r="G3" t="str">
            <v>项目调整原因</v>
          </cell>
          <cell r="H3" t="str">
            <v>调整后预补助金额</v>
          </cell>
          <cell r="I3" t="str">
            <v>补助合计</v>
          </cell>
          <cell r="J3" t="str">
            <v/>
          </cell>
          <cell r="K3" t="str">
            <v>送审数</v>
          </cell>
          <cell r="L3" t="str">
            <v>核减数</v>
          </cell>
          <cell r="M3" t="str">
            <v>审定数</v>
          </cell>
          <cell r="N3" t="str">
            <v>占预审投资额比例</v>
          </cell>
          <cell r="O3" t="str">
            <v>较投资申报核减原因</v>
          </cell>
          <cell r="P3" t="str">
            <v>项目是否通过验收</v>
          </cell>
        </row>
        <row r="4">
          <cell r="D4">
            <v>0</v>
          </cell>
          <cell r="E4">
            <v>0</v>
          </cell>
          <cell r="F4">
            <v>0</v>
          </cell>
          <cell r="G4">
            <v>0</v>
          </cell>
          <cell r="H4">
            <v>0</v>
          </cell>
          <cell r="I4">
            <v>0</v>
          </cell>
          <cell r="J4">
            <v>0</v>
          </cell>
          <cell r="K4">
            <v>0</v>
          </cell>
          <cell r="L4">
            <v>0</v>
          </cell>
          <cell r="M4">
            <v>0</v>
          </cell>
          <cell r="N4">
            <v>0</v>
          </cell>
          <cell r="O4">
            <v>0</v>
          </cell>
          <cell r="P4">
            <v>0</v>
          </cell>
        </row>
        <row r="5">
          <cell r="D5" t="str">
            <v>招商局物流集团宁波有限公司冷冻（藏）库建设</v>
          </cell>
          <cell r="E5">
            <v>45000000</v>
          </cell>
          <cell r="F5">
            <v>45000000</v>
          </cell>
          <cell r="G5">
            <v>0</v>
          </cell>
          <cell r="H5">
            <v>8000000</v>
          </cell>
          <cell r="I5">
            <v>9579564.8</v>
          </cell>
          <cell r="J5">
            <v>6705695.36</v>
          </cell>
          <cell r="K5">
            <v>51378508</v>
          </cell>
          <cell r="L5">
            <v>0</v>
          </cell>
          <cell r="M5">
            <v>51378508</v>
          </cell>
          <cell r="N5">
            <v>1.14174462222222</v>
          </cell>
          <cell r="O5">
            <v>0</v>
          </cell>
          <cell r="P5" t="str">
            <v>通过</v>
          </cell>
        </row>
        <row r="6">
          <cell r="D6" t="str">
            <v>招商局物流集团宁波有限公司冷链交接货设施</v>
          </cell>
          <cell r="E6">
            <v>3080000</v>
          </cell>
          <cell r="F6">
            <v>3080000</v>
          </cell>
          <cell r="G6">
            <v>0</v>
          </cell>
          <cell r="H6">
            <v>1232000</v>
          </cell>
          <cell r="I6">
            <v>0</v>
          </cell>
          <cell r="J6">
            <v>0</v>
          </cell>
          <cell r="K6">
            <v>4112203.2</v>
          </cell>
          <cell r="L6">
            <v>0</v>
          </cell>
          <cell r="M6">
            <v>4112203.2</v>
          </cell>
          <cell r="N6">
            <v>1.33513090909091</v>
          </cell>
          <cell r="O6">
            <v>0</v>
          </cell>
          <cell r="P6" t="str">
            <v>通过</v>
          </cell>
        </row>
        <row r="7">
          <cell r="D7" t="str">
            <v>招商局物流集团宁波有限公司业务信息系统建设</v>
          </cell>
          <cell r="E7">
            <v>868912</v>
          </cell>
          <cell r="F7">
            <v>868912</v>
          </cell>
          <cell r="G7">
            <v>0</v>
          </cell>
          <cell r="H7">
            <v>347564.8</v>
          </cell>
          <cell r="I7">
            <v>0</v>
          </cell>
          <cell r="J7">
            <v>0</v>
          </cell>
          <cell r="K7">
            <v>1145826.6</v>
          </cell>
          <cell r="L7">
            <v>0</v>
          </cell>
          <cell r="M7">
            <v>1145826.6</v>
          </cell>
          <cell r="N7">
            <v>1.31869119082255</v>
          </cell>
          <cell r="O7">
            <v>0</v>
          </cell>
          <cell r="P7" t="str">
            <v>通过</v>
          </cell>
        </row>
        <row r="8">
          <cell r="D8" t="str">
            <v>招商局物流集团宁波有限公司标准化推广应用</v>
          </cell>
          <cell r="E8">
            <v>0</v>
          </cell>
          <cell r="F8">
            <v>2350000</v>
          </cell>
          <cell r="G8" t="str">
            <v>放弃</v>
          </cell>
          <cell r="H8">
            <v>0</v>
          </cell>
          <cell r="I8">
            <v>0</v>
          </cell>
          <cell r="J8">
            <v>0</v>
          </cell>
          <cell r="K8">
            <v>0</v>
          </cell>
          <cell r="L8">
            <v>0</v>
          </cell>
          <cell r="M8">
            <v>0</v>
          </cell>
          <cell r="N8">
            <v>0</v>
          </cell>
          <cell r="O8">
            <v>0</v>
          </cell>
          <cell r="P8" t="str">
            <v>放弃</v>
          </cell>
        </row>
        <row r="9">
          <cell r="D9" t="str">
            <v>宁波保税区涌优贸易有限公司冷冻（藏）库建设</v>
          </cell>
          <cell r="E9">
            <v>500000</v>
          </cell>
          <cell r="F9">
            <v>500000</v>
          </cell>
          <cell r="G9">
            <v>0</v>
          </cell>
          <cell r="H9">
            <v>200000</v>
          </cell>
          <cell r="I9">
            <v>240000</v>
          </cell>
          <cell r="J9">
            <v>168000</v>
          </cell>
          <cell r="K9">
            <v>2528200</v>
          </cell>
          <cell r="L9">
            <v>0</v>
          </cell>
          <cell r="M9">
            <v>2528200</v>
          </cell>
          <cell r="N9">
            <v>5.0564</v>
          </cell>
          <cell r="O9">
            <v>0</v>
          </cell>
          <cell r="P9" t="str">
            <v>通过</v>
          </cell>
        </row>
        <row r="10">
          <cell r="D10" t="str">
            <v>宁波保税区涌优贸易有限公司低温分拣加工（生产）车间</v>
          </cell>
          <cell r="E10">
            <v>100000</v>
          </cell>
          <cell r="F10">
            <v>100000</v>
          </cell>
          <cell r="G10">
            <v>0</v>
          </cell>
          <cell r="H10">
            <v>40000</v>
          </cell>
          <cell r="I10">
            <v>0</v>
          </cell>
          <cell r="J10">
            <v>0</v>
          </cell>
          <cell r="K10">
            <v>172000</v>
          </cell>
          <cell r="L10">
            <v>0</v>
          </cell>
          <cell r="M10">
            <v>172000</v>
          </cell>
          <cell r="N10">
            <v>1.72</v>
          </cell>
          <cell r="O10">
            <v>0</v>
          </cell>
          <cell r="P10" t="str">
            <v>通过</v>
          </cell>
        </row>
        <row r="11">
          <cell r="D11" t="str">
            <v>宁波保税区涌优贸易有限公司业务信息系统建设</v>
          </cell>
          <cell r="E11">
            <v>0</v>
          </cell>
          <cell r="F11">
            <v>300000</v>
          </cell>
          <cell r="G11" t="str">
            <v>放弃</v>
          </cell>
          <cell r="H11">
            <v>0</v>
          </cell>
          <cell r="I11">
            <v>0</v>
          </cell>
          <cell r="J11">
            <v>0</v>
          </cell>
          <cell r="K11">
            <v>0</v>
          </cell>
          <cell r="L11">
            <v>0</v>
          </cell>
          <cell r="M11">
            <v>0</v>
          </cell>
          <cell r="N11">
            <v>0</v>
          </cell>
          <cell r="O11">
            <v>0</v>
          </cell>
          <cell r="P11" t="str">
            <v>通过</v>
          </cell>
        </row>
        <row r="12">
          <cell r="D12" t="str">
            <v>宁波国际物流发展股份有限公司业务信息系统建设</v>
          </cell>
          <cell r="E12">
            <v>4438400</v>
          </cell>
          <cell r="F12">
            <v>4438400</v>
          </cell>
          <cell r="G12">
            <v>0</v>
          </cell>
          <cell r="H12">
            <v>1000000</v>
          </cell>
          <cell r="I12">
            <v>1000000</v>
          </cell>
          <cell r="J12">
            <v>700000</v>
          </cell>
          <cell r="K12">
            <v>4643306.844</v>
          </cell>
          <cell r="L12">
            <v>0</v>
          </cell>
          <cell r="M12">
            <v>4643306.844</v>
          </cell>
          <cell r="N12">
            <v>1.04616682678443</v>
          </cell>
          <cell r="O12">
            <v>0</v>
          </cell>
          <cell r="P12" t="str">
            <v>通过</v>
          </cell>
        </row>
        <row r="13">
          <cell r="D13" t="str">
            <v>宁波保税区港龙仓储有限公司冷链交接货设施</v>
          </cell>
          <cell r="E13">
            <v>1500000</v>
          </cell>
          <cell r="F13">
            <v>1500000</v>
          </cell>
          <cell r="G13">
            <v>0</v>
          </cell>
          <cell r="H13">
            <v>600000</v>
          </cell>
          <cell r="I13">
            <v>1560000</v>
          </cell>
          <cell r="J13">
            <v>1092000</v>
          </cell>
          <cell r="K13">
            <v>1500000</v>
          </cell>
          <cell r="L13">
            <v>30512.82</v>
          </cell>
          <cell r="M13">
            <v>1469487.18</v>
          </cell>
          <cell r="N13">
            <v>0.97965812</v>
          </cell>
          <cell r="O13" t="str">
            <v>扣除税金</v>
          </cell>
          <cell r="P13" t="str">
            <v>通过</v>
          </cell>
        </row>
        <row r="14">
          <cell r="D14" t="str">
            <v>宁波保税区港龙仓储有限公司标准化推广应用</v>
          </cell>
          <cell r="E14">
            <v>800000</v>
          </cell>
          <cell r="F14">
            <v>800000</v>
          </cell>
          <cell r="G14">
            <v>0</v>
          </cell>
          <cell r="H14">
            <v>240000</v>
          </cell>
          <cell r="I14">
            <v>0</v>
          </cell>
          <cell r="J14">
            <v>0</v>
          </cell>
          <cell r="K14">
            <v>800000</v>
          </cell>
          <cell r="L14">
            <v>0</v>
          </cell>
          <cell r="M14">
            <v>800000</v>
          </cell>
          <cell r="N14">
            <v>1</v>
          </cell>
          <cell r="O14">
            <v>0</v>
          </cell>
          <cell r="P14" t="str">
            <v>通过</v>
          </cell>
        </row>
        <row r="15">
          <cell r="D15" t="str">
            <v>宁波保税区港龙仓储有限公司业务信息系统建设</v>
          </cell>
          <cell r="E15">
            <v>1800000</v>
          </cell>
          <cell r="F15">
            <v>1800000</v>
          </cell>
          <cell r="G15">
            <v>0</v>
          </cell>
          <cell r="H15">
            <v>720000</v>
          </cell>
          <cell r="I15">
            <v>0</v>
          </cell>
          <cell r="J15">
            <v>0</v>
          </cell>
          <cell r="K15">
            <v>2199988.14</v>
          </cell>
          <cell r="L15">
            <v>0</v>
          </cell>
          <cell r="M15">
            <v>2199988.14</v>
          </cell>
          <cell r="N15">
            <v>1.22221563333333</v>
          </cell>
          <cell r="O15">
            <v>0</v>
          </cell>
          <cell r="P15" t="str">
            <v>通过</v>
          </cell>
        </row>
        <row r="16">
          <cell r="D16" t="str">
            <v>宁波新嘉国际物流有限公司三头低温保鲜库建设</v>
          </cell>
          <cell r="E16">
            <v>1143996.25</v>
          </cell>
          <cell r="F16">
            <v>1143996.25</v>
          </cell>
          <cell r="G16">
            <v>0</v>
          </cell>
          <cell r="H16">
            <v>457598.5</v>
          </cell>
          <cell r="I16">
            <v>457598.5</v>
          </cell>
          <cell r="J16">
            <v>320318.95</v>
          </cell>
          <cell r="K16">
            <v>1475232.85</v>
          </cell>
          <cell r="L16">
            <v>230185.185</v>
          </cell>
          <cell r="M16">
            <v>1245047.665</v>
          </cell>
          <cell r="N16">
            <v>1.08833194601818</v>
          </cell>
          <cell r="O16" t="str">
            <v>增值税税额核减，核减厂区监控及区域</v>
          </cell>
          <cell r="P16" t="str">
            <v>通过</v>
          </cell>
        </row>
        <row r="17">
          <cell r="D17" t="str">
            <v>宁波兴港冷链物流有限公司业务信息系统建设</v>
          </cell>
          <cell r="E17">
            <v>1750000</v>
          </cell>
          <cell r="F17">
            <v>1750000</v>
          </cell>
          <cell r="G17">
            <v>0</v>
          </cell>
          <cell r="H17">
            <v>700000</v>
          </cell>
          <cell r="I17">
            <v>4520000</v>
          </cell>
          <cell r="J17">
            <v>3164000</v>
          </cell>
          <cell r="K17">
            <v>3261700</v>
          </cell>
          <cell r="L17">
            <v>49.0599999999977</v>
          </cell>
          <cell r="M17">
            <v>3261650.94</v>
          </cell>
          <cell r="N17">
            <v>1.86380053714286</v>
          </cell>
          <cell r="O17" t="str">
            <v>发票与申报投资额差异</v>
          </cell>
          <cell r="P17" t="str">
            <v>通过</v>
          </cell>
        </row>
        <row r="18">
          <cell r="D18" t="str">
            <v>宁波兴港冷链物流有限公司标准化推广应用</v>
          </cell>
          <cell r="E18">
            <v>1400000</v>
          </cell>
          <cell r="F18">
            <v>1400000</v>
          </cell>
          <cell r="G18">
            <v>0</v>
          </cell>
          <cell r="H18">
            <v>420000</v>
          </cell>
          <cell r="I18">
            <v>0</v>
          </cell>
          <cell r="J18">
            <v>0</v>
          </cell>
          <cell r="K18">
            <v>1400000</v>
          </cell>
          <cell r="L18">
            <v>0</v>
          </cell>
          <cell r="M18">
            <v>1400000</v>
          </cell>
          <cell r="N18">
            <v>1</v>
          </cell>
          <cell r="O18">
            <v>0</v>
          </cell>
          <cell r="P18" t="str">
            <v>通过</v>
          </cell>
        </row>
        <row r="19">
          <cell r="D19" t="str">
            <v>宁波兴港冷链物流有限公司三头低温保鲜库建设</v>
          </cell>
          <cell r="E19">
            <v>3500000</v>
          </cell>
          <cell r="F19">
            <v>3500000</v>
          </cell>
          <cell r="G19">
            <v>0</v>
          </cell>
          <cell r="H19">
            <v>1400000</v>
          </cell>
          <cell r="I19">
            <v>0</v>
          </cell>
          <cell r="J19">
            <v>0</v>
          </cell>
          <cell r="K19">
            <v>3167100</v>
          </cell>
          <cell r="L19">
            <v>188900.970873786</v>
          </cell>
          <cell r="M19">
            <v>2978199.02912621</v>
          </cell>
          <cell r="N19">
            <v>0.850914008321775</v>
          </cell>
          <cell r="O19" t="str">
            <v>支付金额未达到70%</v>
          </cell>
          <cell r="P19" t="str">
            <v>通过</v>
          </cell>
        </row>
        <row r="20">
          <cell r="D20" t="str">
            <v>宁波兴港冷链物流有限公司冷链交接货设施</v>
          </cell>
          <cell r="E20">
            <v>5500000</v>
          </cell>
          <cell r="F20">
            <v>5500000</v>
          </cell>
          <cell r="G20">
            <v>0</v>
          </cell>
          <cell r="H20">
            <v>2000000</v>
          </cell>
          <cell r="I20">
            <v>0</v>
          </cell>
          <cell r="J20">
            <v>0</v>
          </cell>
          <cell r="K20">
            <v>5069097.1</v>
          </cell>
          <cell r="L20">
            <v>3</v>
          </cell>
          <cell r="M20">
            <v>5069094.1</v>
          </cell>
          <cell r="N20">
            <v>0.921653472727273</v>
          </cell>
          <cell r="O20" t="str">
            <v>发票与申报投资额差异</v>
          </cell>
          <cell r="P20" t="str">
            <v>通过</v>
          </cell>
        </row>
        <row r="21">
          <cell r="D21" t="str">
            <v>宁波兴港龙食品配送有限公司标准化推广应用</v>
          </cell>
          <cell r="E21">
            <v>807400</v>
          </cell>
          <cell r="F21">
            <v>807400</v>
          </cell>
          <cell r="G21">
            <v>0</v>
          </cell>
          <cell r="H21">
            <v>242220</v>
          </cell>
          <cell r="I21">
            <v>242220</v>
          </cell>
          <cell r="J21">
            <v>0</v>
          </cell>
          <cell r="K21">
            <v>760700</v>
          </cell>
          <cell r="L21">
            <v>760700</v>
          </cell>
          <cell r="M21">
            <v>0</v>
          </cell>
          <cell r="N21">
            <v>0</v>
          </cell>
          <cell r="O21" t="str">
            <v>税金和未支付款项部分</v>
          </cell>
          <cell r="P21" t="str">
            <v>未通过</v>
          </cell>
        </row>
        <row r="22">
          <cell r="D22" t="str">
            <v>太古冷链物流（宁波）有限公司标准化推广应用</v>
          </cell>
          <cell r="E22">
            <v>1260000</v>
          </cell>
          <cell r="F22">
            <v>1260000</v>
          </cell>
          <cell r="G22">
            <v>0</v>
          </cell>
          <cell r="H22">
            <v>378000</v>
          </cell>
          <cell r="I22">
            <v>378000</v>
          </cell>
          <cell r="J22">
            <v>264600</v>
          </cell>
          <cell r="K22">
            <v>896793.4</v>
          </cell>
          <cell r="L22">
            <v>0</v>
          </cell>
          <cell r="M22">
            <v>896793.4</v>
          </cell>
          <cell r="N22">
            <v>0.711740793650794</v>
          </cell>
          <cell r="O22">
            <v>0</v>
          </cell>
          <cell r="P22" t="str">
            <v>通过</v>
          </cell>
        </row>
        <row r="23">
          <cell r="D23" t="str">
            <v>宁波阿六食品有限公司冷链交接货设施</v>
          </cell>
          <cell r="E23">
            <v>1135610</v>
          </cell>
          <cell r="F23">
            <v>1135610</v>
          </cell>
          <cell r="G23">
            <v>0</v>
          </cell>
          <cell r="H23">
            <v>454244</v>
          </cell>
          <cell r="I23">
            <v>454244</v>
          </cell>
          <cell r="J23">
            <v>317970.8</v>
          </cell>
          <cell r="K23">
            <v>1128618</v>
          </cell>
          <cell r="L23">
            <v>0</v>
          </cell>
          <cell r="M23">
            <v>1128618</v>
          </cell>
          <cell r="N23">
            <v>0.993842956648849</v>
          </cell>
          <cell r="O23">
            <v>0</v>
          </cell>
          <cell r="P23" t="str">
            <v>通过</v>
          </cell>
        </row>
        <row r="24">
          <cell r="D24" t="str">
            <v>慈溪市瑞丰农业投资有限公司冷冻（藏）库建设</v>
          </cell>
          <cell r="E24">
            <v>1200000</v>
          </cell>
          <cell r="F24">
            <v>1200000</v>
          </cell>
          <cell r="G24">
            <v>0</v>
          </cell>
          <cell r="H24">
            <v>480000</v>
          </cell>
          <cell r="I24">
            <v>642000</v>
          </cell>
          <cell r="J24">
            <v>449400</v>
          </cell>
          <cell r="K24">
            <v>1209600</v>
          </cell>
          <cell r="L24">
            <v>42511</v>
          </cell>
          <cell r="M24">
            <v>1167089</v>
          </cell>
          <cell r="N24">
            <v>0.972574166666667</v>
          </cell>
          <cell r="O24" t="str">
            <v>核减发票差异；办公室、宿舍楼、网络监控、多媒体会议不属于冷链投入范围</v>
          </cell>
          <cell r="P24" t="str">
            <v>通过</v>
          </cell>
        </row>
        <row r="25">
          <cell r="D25" t="str">
            <v>慈溪市瑞丰农业投资有限公司标准化推广应用</v>
          </cell>
          <cell r="E25">
            <v>540000</v>
          </cell>
          <cell r="F25">
            <v>540000</v>
          </cell>
          <cell r="G25">
            <v>0</v>
          </cell>
          <cell r="H25">
            <v>162000</v>
          </cell>
          <cell r="I25">
            <v>0</v>
          </cell>
          <cell r="J25">
            <v>0</v>
          </cell>
          <cell r="K25">
            <v>540000</v>
          </cell>
          <cell r="L25">
            <v>0</v>
          </cell>
          <cell r="M25">
            <v>540000</v>
          </cell>
          <cell r="N25">
            <v>1</v>
          </cell>
          <cell r="O25">
            <v>0</v>
          </cell>
          <cell r="P25" t="str">
            <v>通过</v>
          </cell>
        </row>
        <row r="26">
          <cell r="D26" t="str">
            <v>慈溪市蔬菜开发有限公司冷冻（藏）库建设</v>
          </cell>
          <cell r="E26">
            <v>4332508</v>
          </cell>
          <cell r="F26">
            <v>4332508</v>
          </cell>
          <cell r="G26">
            <v>0</v>
          </cell>
          <cell r="H26">
            <v>1733003.2</v>
          </cell>
          <cell r="I26">
            <v>1812723.2</v>
          </cell>
          <cell r="J26">
            <v>1268906.24</v>
          </cell>
          <cell r="K26">
            <v>4382700</v>
          </cell>
          <cell r="L26">
            <v>170131.042735043</v>
          </cell>
          <cell r="M26">
            <v>4212568.95726496</v>
          </cell>
          <cell r="N26">
            <v>0.972316486724308</v>
          </cell>
          <cell r="O26" t="str">
            <v>核减税金和发票金额差异部分</v>
          </cell>
          <cell r="P26" t="str">
            <v>通过</v>
          </cell>
        </row>
        <row r="27">
          <cell r="D27" t="str">
            <v>慈溪市蔬菜开发有限公司低温分拣加工（生产）车间</v>
          </cell>
          <cell r="E27">
            <v>199300</v>
          </cell>
          <cell r="F27">
            <v>199300</v>
          </cell>
          <cell r="G27">
            <v>0</v>
          </cell>
          <cell r="H27">
            <v>79720</v>
          </cell>
          <cell r="I27">
            <v>0</v>
          </cell>
          <cell r="J27">
            <v>0</v>
          </cell>
          <cell r="K27">
            <v>735300</v>
          </cell>
          <cell r="L27">
            <v>565550.33</v>
          </cell>
          <cell r="M27">
            <v>169749.67</v>
          </cell>
          <cell r="N27">
            <v>0.851729402910186</v>
          </cell>
          <cell r="O27" t="str">
            <v>核减税金和发票金额差异部分；预审核已核减</v>
          </cell>
          <cell r="P27" t="str">
            <v>通过</v>
          </cell>
        </row>
        <row r="28">
          <cell r="D28" t="str">
            <v>宁波麦田农业发展有限公司三头低温保鲜库建设</v>
          </cell>
          <cell r="E28">
            <v>405110</v>
          </cell>
          <cell r="F28">
            <v>405110</v>
          </cell>
          <cell r="G28">
            <v>0</v>
          </cell>
          <cell r="H28">
            <v>162044</v>
          </cell>
          <cell r="I28">
            <v>370716</v>
          </cell>
          <cell r="J28">
            <v>259501.2</v>
          </cell>
          <cell r="K28">
            <v>350400</v>
          </cell>
          <cell r="L28">
            <v>0</v>
          </cell>
          <cell r="M28">
            <v>350400</v>
          </cell>
          <cell r="N28">
            <v>0.864950260423095</v>
          </cell>
          <cell r="O28">
            <v>0</v>
          </cell>
          <cell r="P28" t="str">
            <v>通过</v>
          </cell>
        </row>
        <row r="29">
          <cell r="D29" t="str">
            <v>宁波麦田农业发展有限公司低温分拣加工（生产）车间</v>
          </cell>
          <cell r="E29">
            <v>521680</v>
          </cell>
          <cell r="F29">
            <v>521680</v>
          </cell>
          <cell r="G29">
            <v>0</v>
          </cell>
          <cell r="H29">
            <v>208672</v>
          </cell>
          <cell r="I29">
            <v>0</v>
          </cell>
          <cell r="J29">
            <v>0</v>
          </cell>
          <cell r="K29">
            <v>577700</v>
          </cell>
          <cell r="L29">
            <v>10345.56</v>
          </cell>
          <cell r="M29">
            <v>567354.44</v>
          </cell>
          <cell r="N29">
            <v>1.08755259929459</v>
          </cell>
          <cell r="O29" t="str">
            <v>核减税金部分；发票差异</v>
          </cell>
          <cell r="P29" t="str">
            <v>通过</v>
          </cell>
        </row>
        <row r="30">
          <cell r="D30" t="str">
            <v>浙江一恒牧业有限公司冷链交接货设施建设项目</v>
          </cell>
          <cell r="E30">
            <v>1268000</v>
          </cell>
          <cell r="F30">
            <v>1268000</v>
          </cell>
          <cell r="G30">
            <v>0</v>
          </cell>
          <cell r="H30">
            <v>507200</v>
          </cell>
          <cell r="I30">
            <v>6588800</v>
          </cell>
          <cell r="J30">
            <v>4612160</v>
          </cell>
          <cell r="K30">
            <v>1455559</v>
          </cell>
          <cell r="L30">
            <v>0</v>
          </cell>
          <cell r="M30">
            <v>1455559</v>
          </cell>
          <cell r="N30">
            <v>1.14791719242902</v>
          </cell>
          <cell r="O30">
            <v>0</v>
          </cell>
          <cell r="P30" t="str">
            <v>通过</v>
          </cell>
        </row>
        <row r="31">
          <cell r="D31" t="str">
            <v>浙江一恒牧业有限公司冷冻（藏）库建设</v>
          </cell>
          <cell r="E31">
            <v>12128000</v>
          </cell>
          <cell r="F31">
            <v>12128000</v>
          </cell>
          <cell r="G31">
            <v>0</v>
          </cell>
          <cell r="H31">
            <v>4851200</v>
          </cell>
          <cell r="I31">
            <v>0</v>
          </cell>
          <cell r="J31">
            <v>0</v>
          </cell>
          <cell r="K31">
            <v>12455886.41</v>
          </cell>
          <cell r="L31">
            <v>553610</v>
          </cell>
          <cell r="M31">
            <v>11902276.41</v>
          </cell>
          <cell r="N31">
            <v>0.981388226418206</v>
          </cell>
          <cell r="O31" t="str">
            <v>不在预审范围内</v>
          </cell>
          <cell r="P31" t="str">
            <v>通过</v>
          </cell>
        </row>
        <row r="32">
          <cell r="D32" t="str">
            <v>浙江一恒牧业有限公司低温分拣加工（生产）车间</v>
          </cell>
          <cell r="E32">
            <v>1928000</v>
          </cell>
          <cell r="F32">
            <v>1928000</v>
          </cell>
          <cell r="G32">
            <v>0</v>
          </cell>
          <cell r="H32">
            <v>771200</v>
          </cell>
          <cell r="I32">
            <v>0</v>
          </cell>
          <cell r="J32">
            <v>0</v>
          </cell>
          <cell r="K32">
            <v>1972925</v>
          </cell>
          <cell r="L32">
            <v>0</v>
          </cell>
          <cell r="M32">
            <v>1972925</v>
          </cell>
          <cell r="N32">
            <v>1.02330134854772</v>
          </cell>
          <cell r="O32">
            <v>0</v>
          </cell>
          <cell r="P32" t="str">
            <v>通过</v>
          </cell>
        </row>
        <row r="33">
          <cell r="D33" t="str">
            <v>浙江一恒牧业有限公司业务信息系统建设项目</v>
          </cell>
          <cell r="E33">
            <v>1148000</v>
          </cell>
          <cell r="F33">
            <v>1148000</v>
          </cell>
          <cell r="G33">
            <v>0</v>
          </cell>
          <cell r="H33">
            <v>459200</v>
          </cell>
          <cell r="I33">
            <v>0</v>
          </cell>
          <cell r="J33">
            <v>0</v>
          </cell>
          <cell r="K33">
            <v>1164574.97</v>
          </cell>
          <cell r="L33">
            <v>0</v>
          </cell>
          <cell r="M33">
            <v>1164574.97</v>
          </cell>
          <cell r="N33">
            <v>1.0144381271777</v>
          </cell>
          <cell r="O33">
            <v>0</v>
          </cell>
          <cell r="P33" t="str">
            <v>通过</v>
          </cell>
        </row>
        <row r="34">
          <cell r="D34" t="str">
            <v>宁波绿澳餐饮管理有限公司低温分拣加工（生产）车间</v>
          </cell>
          <cell r="E34">
            <v>896100</v>
          </cell>
          <cell r="F34">
            <v>896100</v>
          </cell>
          <cell r="G34">
            <v>0</v>
          </cell>
          <cell r="H34">
            <v>358440</v>
          </cell>
          <cell r="I34">
            <v>706470</v>
          </cell>
          <cell r="J34">
            <v>494529</v>
          </cell>
          <cell r="K34">
            <v>880626.65</v>
          </cell>
          <cell r="L34">
            <v>0</v>
          </cell>
          <cell r="M34">
            <v>880626.65</v>
          </cell>
          <cell r="N34">
            <v>0.982732563329985</v>
          </cell>
          <cell r="O34">
            <v>0</v>
          </cell>
          <cell r="P34" t="str">
            <v>通过</v>
          </cell>
        </row>
        <row r="35">
          <cell r="D35" t="str">
            <v>宁波绿澳餐饮管理有限公司业务信息系统建设项目</v>
          </cell>
          <cell r="E35">
            <v>621000</v>
          </cell>
          <cell r="F35">
            <v>621000</v>
          </cell>
          <cell r="G35">
            <v>0</v>
          </cell>
          <cell r="H35">
            <v>248400</v>
          </cell>
          <cell r="I35">
            <v>0</v>
          </cell>
          <cell r="J35">
            <v>0</v>
          </cell>
          <cell r="K35">
            <v>833018.51</v>
          </cell>
          <cell r="L35">
            <v>0</v>
          </cell>
          <cell r="M35">
            <v>833018.51</v>
          </cell>
          <cell r="N35">
            <v>1.34141466988728</v>
          </cell>
          <cell r="O35">
            <v>0</v>
          </cell>
          <cell r="P35" t="str">
            <v>通过</v>
          </cell>
        </row>
        <row r="36">
          <cell r="D36" t="str">
            <v>宁波绿澳餐饮管理有限公司标准化推广应用项目</v>
          </cell>
          <cell r="E36">
            <v>332100</v>
          </cell>
          <cell r="F36">
            <v>332100</v>
          </cell>
          <cell r="G36">
            <v>0</v>
          </cell>
          <cell r="H36">
            <v>99630</v>
          </cell>
          <cell r="I36">
            <v>0</v>
          </cell>
          <cell r="J36">
            <v>0</v>
          </cell>
          <cell r="K36">
            <v>343899.21</v>
          </cell>
          <cell r="L36">
            <v>10641.03</v>
          </cell>
          <cell r="M36">
            <v>333258.18</v>
          </cell>
          <cell r="N36">
            <v>1.0034874435411</v>
          </cell>
          <cell r="O36" t="str">
            <v>部分现金支付</v>
          </cell>
          <cell r="P36" t="str">
            <v>通过</v>
          </cell>
        </row>
        <row r="37">
          <cell r="D37" t="str">
            <v>宁波佳事达食品有限公司冷冻（藏）库建设</v>
          </cell>
          <cell r="E37">
            <v>8231121</v>
          </cell>
          <cell r="F37">
            <v>8231121</v>
          </cell>
          <cell r="G37">
            <v>0</v>
          </cell>
          <cell r="H37">
            <v>3292448.4</v>
          </cell>
          <cell r="I37">
            <v>3292448.4</v>
          </cell>
          <cell r="J37">
            <v>2304713.88</v>
          </cell>
          <cell r="K37">
            <v>8730482.6</v>
          </cell>
          <cell r="L37">
            <v>0</v>
          </cell>
          <cell r="M37">
            <v>8730482.6</v>
          </cell>
          <cell r="N37">
            <v>1.06066750810734</v>
          </cell>
          <cell r="O37">
            <v>0</v>
          </cell>
          <cell r="P37" t="str">
            <v>通过</v>
          </cell>
        </row>
        <row r="38">
          <cell r="D38" t="str">
            <v>宁波万力食品有限公司冷冻（藏）库建设</v>
          </cell>
          <cell r="E38">
            <v>2022500</v>
          </cell>
          <cell r="F38">
            <v>2022500</v>
          </cell>
          <cell r="G38">
            <v>0</v>
          </cell>
          <cell r="H38">
            <v>809000</v>
          </cell>
          <cell r="I38">
            <v>809000</v>
          </cell>
          <cell r="J38">
            <v>566300</v>
          </cell>
          <cell r="K38">
            <v>2066990</v>
          </cell>
          <cell r="L38">
            <v>201700.555893417</v>
          </cell>
          <cell r="M38">
            <v>1865289.44410658</v>
          </cell>
          <cell r="N38">
            <v>0.92226919362501</v>
          </cell>
          <cell r="O38" t="str">
            <v>税金</v>
          </cell>
          <cell r="P38" t="str">
            <v>通过</v>
          </cell>
        </row>
        <row r="39">
          <cell r="D39" t="str">
            <v>慈溪市禽联家禽有限公司冷冻（藏）库建设</v>
          </cell>
          <cell r="E39">
            <v>1576000</v>
          </cell>
          <cell r="F39">
            <v>1576000</v>
          </cell>
          <cell r="G39">
            <v>0</v>
          </cell>
          <cell r="H39">
            <v>630400</v>
          </cell>
          <cell r="I39">
            <v>1413670.8</v>
          </cell>
          <cell r="J39">
            <v>989569.56</v>
          </cell>
          <cell r="K39">
            <v>1588000</v>
          </cell>
          <cell r="L39">
            <v>35726.4202299998</v>
          </cell>
          <cell r="M39">
            <v>1552273.57977</v>
          </cell>
          <cell r="N39">
            <v>0.98494516482868</v>
          </cell>
          <cell r="O39" t="str">
            <v>税金</v>
          </cell>
          <cell r="P39" t="str">
            <v>通过</v>
          </cell>
        </row>
        <row r="40">
          <cell r="D40" t="str">
            <v>慈溪市禽联家禽有限公司低温分拣加工（生产）车间</v>
          </cell>
          <cell r="E40">
            <v>491927</v>
          </cell>
          <cell r="F40">
            <v>491927</v>
          </cell>
          <cell r="G40">
            <v>0</v>
          </cell>
          <cell r="H40">
            <v>196770.8</v>
          </cell>
          <cell r="I40">
            <v>0</v>
          </cell>
          <cell r="J40">
            <v>0</v>
          </cell>
          <cell r="K40">
            <v>491900</v>
          </cell>
          <cell r="L40">
            <v>14230.097087</v>
          </cell>
          <cell r="M40">
            <v>477669.902913</v>
          </cell>
          <cell r="N40">
            <v>0.971017860196737</v>
          </cell>
          <cell r="O40" t="str">
            <v>税金</v>
          </cell>
          <cell r="P40" t="str">
            <v>通过</v>
          </cell>
        </row>
        <row r="41">
          <cell r="D41" t="str">
            <v>慈溪市禽联家禽有限公司冷链交接货设施建设项目</v>
          </cell>
          <cell r="E41">
            <v>1050000</v>
          </cell>
          <cell r="F41">
            <v>1050000</v>
          </cell>
          <cell r="G41">
            <v>0</v>
          </cell>
          <cell r="H41">
            <v>420000</v>
          </cell>
          <cell r="I41">
            <v>0</v>
          </cell>
          <cell r="J41">
            <v>0</v>
          </cell>
          <cell r="K41">
            <v>1065000</v>
          </cell>
          <cell r="L41">
            <v>108577.67065</v>
          </cell>
          <cell r="M41">
            <v>956422.32935</v>
          </cell>
          <cell r="N41">
            <v>0.910878408904762</v>
          </cell>
          <cell r="O41" t="str">
            <v>税金</v>
          </cell>
          <cell r="P41" t="str">
            <v>通过</v>
          </cell>
        </row>
        <row r="42">
          <cell r="D42" t="str">
            <v>慈溪市禽联家禽有限公司标准化推广应用项目</v>
          </cell>
          <cell r="E42">
            <v>555000</v>
          </cell>
          <cell r="F42">
            <v>555000</v>
          </cell>
          <cell r="G42">
            <v>0</v>
          </cell>
          <cell r="H42">
            <v>166500</v>
          </cell>
          <cell r="I42">
            <v>0</v>
          </cell>
          <cell r="J42">
            <v>0</v>
          </cell>
          <cell r="K42">
            <v>554000</v>
          </cell>
          <cell r="L42">
            <v>46342.21</v>
          </cell>
          <cell r="M42">
            <v>507657.79</v>
          </cell>
          <cell r="N42">
            <v>0.914698720720721</v>
          </cell>
          <cell r="O42" t="str">
            <v>税金</v>
          </cell>
          <cell r="P42" t="str">
            <v>通过</v>
          </cell>
        </row>
        <row r="43">
          <cell r="D43" t="str">
            <v>三江购物俱乐部股份有限公司冷冻（藏）库建设</v>
          </cell>
          <cell r="E43">
            <v>4038571</v>
          </cell>
          <cell r="F43">
            <v>4038571</v>
          </cell>
          <cell r="G43">
            <v>0</v>
          </cell>
          <cell r="H43">
            <v>1615428.4</v>
          </cell>
          <cell r="I43">
            <v>5632302</v>
          </cell>
          <cell r="J43">
            <v>3942611.4</v>
          </cell>
          <cell r="K43">
            <v>5126430.13</v>
          </cell>
          <cell r="L43">
            <v>0</v>
          </cell>
          <cell r="M43">
            <v>5126430.13</v>
          </cell>
          <cell r="N43">
            <v>1.26936734057665</v>
          </cell>
          <cell r="O43">
            <v>0</v>
          </cell>
          <cell r="P43" t="str">
            <v>通过</v>
          </cell>
        </row>
        <row r="44">
          <cell r="D44" t="str">
            <v>三江购物俱乐部股份有限公司低温分拣加工（生产）车间</v>
          </cell>
          <cell r="E44">
            <v>1330000</v>
          </cell>
          <cell r="F44">
            <v>1330000</v>
          </cell>
          <cell r="G44">
            <v>0</v>
          </cell>
          <cell r="H44">
            <v>532000</v>
          </cell>
          <cell r="I44">
            <v>0</v>
          </cell>
          <cell r="J44">
            <v>0</v>
          </cell>
          <cell r="K44">
            <v>1125035.38</v>
          </cell>
          <cell r="L44">
            <v>0</v>
          </cell>
          <cell r="M44">
            <v>1125035.38</v>
          </cell>
          <cell r="N44">
            <v>0.845891263157895</v>
          </cell>
          <cell r="O44">
            <v>0</v>
          </cell>
          <cell r="P44" t="str">
            <v>通过</v>
          </cell>
        </row>
        <row r="45">
          <cell r="D45" t="str">
            <v>三江购物俱乐部股份有限公司业务信息系统建设</v>
          </cell>
          <cell r="E45">
            <v>1212184</v>
          </cell>
          <cell r="F45">
            <v>1672184</v>
          </cell>
          <cell r="G45">
            <v>0</v>
          </cell>
          <cell r="H45">
            <v>484873.6</v>
          </cell>
          <cell r="I45">
            <v>0</v>
          </cell>
          <cell r="J45">
            <v>0</v>
          </cell>
          <cell r="K45">
            <v>885725.57</v>
          </cell>
          <cell r="L45">
            <v>0</v>
          </cell>
          <cell r="M45">
            <v>885725.57</v>
          </cell>
          <cell r="N45">
            <v>0.730685745728371</v>
          </cell>
          <cell r="O45">
            <v>0</v>
          </cell>
          <cell r="P45" t="str">
            <v>通过</v>
          </cell>
        </row>
        <row r="46">
          <cell r="D46" t="str">
            <v>三江购物俱乐部股份有限公司标准化推广应用</v>
          </cell>
          <cell r="E46">
            <v>10000000</v>
          </cell>
          <cell r="F46">
            <v>10000000</v>
          </cell>
          <cell r="G46">
            <v>0</v>
          </cell>
          <cell r="H46">
            <v>3000000</v>
          </cell>
          <cell r="I46">
            <v>0</v>
          </cell>
          <cell r="J46">
            <v>0</v>
          </cell>
          <cell r="K46">
            <v>10165651.68</v>
          </cell>
          <cell r="L46">
            <v>0</v>
          </cell>
          <cell r="M46">
            <v>10165651.68</v>
          </cell>
          <cell r="N46">
            <v>1.016565168</v>
          </cell>
          <cell r="O46">
            <v>0</v>
          </cell>
          <cell r="P46" t="str">
            <v>通过</v>
          </cell>
        </row>
        <row r="47">
          <cell r="D47" t="str">
            <v>三江购物俱乐部股份有限公司冷链交接货设施</v>
          </cell>
          <cell r="E47">
            <v>0</v>
          </cell>
          <cell r="F47">
            <v>1280000</v>
          </cell>
          <cell r="G47" t="str">
            <v>放弃</v>
          </cell>
          <cell r="H47">
            <v>0</v>
          </cell>
          <cell r="I47">
            <v>0</v>
          </cell>
          <cell r="J47">
            <v>0</v>
          </cell>
          <cell r="K47">
            <v>0</v>
          </cell>
          <cell r="L47">
            <v>0</v>
          </cell>
          <cell r="M47">
            <v>0</v>
          </cell>
          <cell r="N47">
            <v>0</v>
          </cell>
          <cell r="O47">
            <v>0</v>
          </cell>
          <cell r="P47" t="str">
            <v>通过</v>
          </cell>
        </row>
        <row r="48">
          <cell r="D48" t="str">
            <v>宁波顺源农业科技有限公司冷冻（藏）库建设</v>
          </cell>
          <cell r="E48">
            <v>16446700</v>
          </cell>
          <cell r="F48">
            <v>16446700</v>
          </cell>
          <cell r="G48">
            <v>0</v>
          </cell>
          <cell r="H48">
            <v>6578680</v>
          </cell>
          <cell r="I48">
            <v>8979680</v>
          </cell>
          <cell r="J48">
            <v>6285776</v>
          </cell>
          <cell r="K48">
            <v>16193742</v>
          </cell>
          <cell r="L48">
            <v>78200</v>
          </cell>
          <cell r="M48">
            <v>16115542</v>
          </cell>
          <cell r="N48">
            <v>0.979864775304468</v>
          </cell>
          <cell r="O48" t="str">
            <v>申报金额与实际入账发票金额存在差异，收款方与发票开具方不一致</v>
          </cell>
          <cell r="P48" t="str">
            <v>通过</v>
          </cell>
        </row>
        <row r="49">
          <cell r="D49" t="str">
            <v>宁波顺源农业科技有限公司低温分拣加工（生产）车间</v>
          </cell>
          <cell r="E49">
            <v>4685900</v>
          </cell>
          <cell r="F49">
            <v>4685900</v>
          </cell>
          <cell r="G49">
            <v>0</v>
          </cell>
          <cell r="H49">
            <v>1874360</v>
          </cell>
          <cell r="I49">
            <v>0</v>
          </cell>
          <cell r="J49">
            <v>0</v>
          </cell>
          <cell r="K49">
            <v>4971511</v>
          </cell>
          <cell r="L49">
            <v>0</v>
          </cell>
          <cell r="M49">
            <v>4971511</v>
          </cell>
          <cell r="N49">
            <v>1.06095115132632</v>
          </cell>
          <cell r="O49">
            <v>0</v>
          </cell>
          <cell r="P49" t="str">
            <v>通过</v>
          </cell>
        </row>
        <row r="50">
          <cell r="D50" t="str">
            <v>宁波顺源农业科技有限公司业务信息系统建设</v>
          </cell>
          <cell r="E50">
            <v>560000</v>
          </cell>
          <cell r="F50">
            <v>560000</v>
          </cell>
          <cell r="G50">
            <v>0</v>
          </cell>
          <cell r="H50">
            <v>224000</v>
          </cell>
          <cell r="I50">
            <v>0</v>
          </cell>
          <cell r="J50">
            <v>0</v>
          </cell>
          <cell r="K50">
            <v>560000</v>
          </cell>
          <cell r="L50">
            <v>38900</v>
          </cell>
          <cell r="M50">
            <v>521100</v>
          </cell>
          <cell r="N50">
            <v>0.930535714285714</v>
          </cell>
          <cell r="O50" t="str">
            <v>核减开具票据明目与合约不同项目</v>
          </cell>
          <cell r="P50" t="str">
            <v>通过</v>
          </cell>
        </row>
        <row r="51">
          <cell r="D51" t="str">
            <v>宁波顺源农业科技有限公司标准化推广应用</v>
          </cell>
          <cell r="E51">
            <v>1008800</v>
          </cell>
          <cell r="F51">
            <v>1008800</v>
          </cell>
          <cell r="G51">
            <v>0</v>
          </cell>
          <cell r="H51">
            <v>302640</v>
          </cell>
          <cell r="I51">
            <v>0</v>
          </cell>
          <cell r="J51">
            <v>0</v>
          </cell>
          <cell r="K51">
            <v>795600</v>
          </cell>
          <cell r="L51">
            <v>0</v>
          </cell>
          <cell r="M51">
            <v>795600</v>
          </cell>
          <cell r="N51">
            <v>0.788659793814433</v>
          </cell>
          <cell r="O51">
            <v>0</v>
          </cell>
          <cell r="P51" t="str">
            <v>通过</v>
          </cell>
        </row>
        <row r="52">
          <cell r="D52" t="str">
            <v>宁波市大埠食品有限公司冷冻（藏）库建设</v>
          </cell>
          <cell r="E52">
            <v>12155000</v>
          </cell>
          <cell r="F52">
            <v>12155000</v>
          </cell>
          <cell r="G52">
            <v>0</v>
          </cell>
          <cell r="H52">
            <v>4862000</v>
          </cell>
          <cell r="I52">
            <v>8061100</v>
          </cell>
          <cell r="J52">
            <v>5555200</v>
          </cell>
          <cell r="K52">
            <v>13314900</v>
          </cell>
          <cell r="L52">
            <v>968039.72</v>
          </cell>
          <cell r="M52">
            <v>12346860.28</v>
          </cell>
          <cell r="N52">
            <v>1.01578447387906</v>
          </cell>
          <cell r="O52" t="str">
            <v>核减一台预冷设备和税金；税金和现金支付部分</v>
          </cell>
          <cell r="P52" t="str">
            <v>通过</v>
          </cell>
        </row>
        <row r="53">
          <cell r="D53" t="str">
            <v>宁波市大埠食品有限公司低温分拣加工（生产）车间</v>
          </cell>
          <cell r="E53">
            <v>5032800</v>
          </cell>
          <cell r="F53">
            <v>5032800</v>
          </cell>
          <cell r="G53">
            <v>0</v>
          </cell>
          <cell r="H53">
            <v>2000000</v>
          </cell>
          <cell r="I53">
            <v>0</v>
          </cell>
          <cell r="J53">
            <v>0</v>
          </cell>
          <cell r="K53">
            <v>5777000</v>
          </cell>
          <cell r="L53">
            <v>591451.999999999</v>
          </cell>
          <cell r="M53">
            <v>5185548</v>
          </cell>
          <cell r="N53">
            <v>1.03035050071531</v>
          </cell>
          <cell r="O53" t="str">
            <v>税金和现金支付部分；申报金额和发票差异</v>
          </cell>
          <cell r="P53" t="str">
            <v>通过</v>
          </cell>
        </row>
        <row r="54">
          <cell r="D54" t="str">
            <v>宁波市大埠食品有限公司冷链交接货设施</v>
          </cell>
          <cell r="E54">
            <v>2251000</v>
          </cell>
          <cell r="F54">
            <v>2251000</v>
          </cell>
          <cell r="G54">
            <v>0</v>
          </cell>
          <cell r="H54">
            <v>900400</v>
          </cell>
          <cell r="I54">
            <v>0</v>
          </cell>
          <cell r="J54">
            <v>0</v>
          </cell>
          <cell r="K54">
            <v>2624900</v>
          </cell>
          <cell r="L54">
            <v>0</v>
          </cell>
          <cell r="M54">
            <v>2624900</v>
          </cell>
          <cell r="N54">
            <v>1.16610395379831</v>
          </cell>
          <cell r="O54">
            <v>0</v>
          </cell>
          <cell r="P54" t="str">
            <v>通过</v>
          </cell>
        </row>
        <row r="55">
          <cell r="D55" t="str">
            <v>宁波市大埠食品有限公司业务信息系统建设</v>
          </cell>
          <cell r="E55">
            <v>434000</v>
          </cell>
          <cell r="F55">
            <v>434000</v>
          </cell>
          <cell r="G55">
            <v>0</v>
          </cell>
          <cell r="H55">
            <v>173600</v>
          </cell>
          <cell r="I55">
            <v>0</v>
          </cell>
          <cell r="J55">
            <v>0</v>
          </cell>
          <cell r="K55">
            <v>427800</v>
          </cell>
          <cell r="L55">
            <v>7313.84</v>
          </cell>
          <cell r="M55">
            <v>420486.16</v>
          </cell>
          <cell r="N55">
            <v>0.968862119815668</v>
          </cell>
          <cell r="O55" t="str">
            <v>税金</v>
          </cell>
          <cell r="P55" t="str">
            <v>通过</v>
          </cell>
        </row>
        <row r="56">
          <cell r="D56" t="str">
            <v>宁波市大埠食品有限公司标准化推广应用</v>
          </cell>
          <cell r="E56">
            <v>417000</v>
          </cell>
          <cell r="F56">
            <v>417000</v>
          </cell>
          <cell r="G56">
            <v>0</v>
          </cell>
          <cell r="H56">
            <v>125100</v>
          </cell>
          <cell r="I56">
            <v>0</v>
          </cell>
          <cell r="J56">
            <v>0</v>
          </cell>
          <cell r="K56">
            <v>0</v>
          </cell>
          <cell r="L56">
            <v>0</v>
          </cell>
          <cell r="M56">
            <v>0</v>
          </cell>
          <cell r="N56">
            <v>0</v>
          </cell>
          <cell r="O56">
            <v>0</v>
          </cell>
          <cell r="P56" t="str">
            <v>通过</v>
          </cell>
        </row>
        <row r="57">
          <cell r="D57" t="str">
            <v>奉化市兴洋水产食品有限公司冷冻（藏）库建设</v>
          </cell>
          <cell r="E57">
            <v>569920</v>
          </cell>
          <cell r="F57">
            <v>569920</v>
          </cell>
          <cell r="G57">
            <v>0</v>
          </cell>
          <cell r="H57">
            <v>227968</v>
          </cell>
          <cell r="I57">
            <v>904968</v>
          </cell>
          <cell r="J57">
            <v>633477.6</v>
          </cell>
          <cell r="K57">
            <v>656543</v>
          </cell>
          <cell r="L57">
            <v>0</v>
          </cell>
          <cell r="M57">
            <v>656543</v>
          </cell>
          <cell r="N57">
            <v>1.15199150758001</v>
          </cell>
          <cell r="O57">
            <v>0</v>
          </cell>
          <cell r="P57" t="str">
            <v>通过</v>
          </cell>
        </row>
        <row r="58">
          <cell r="D58" t="str">
            <v>奉化市兴洋水产食品有限公司低温分拣加工（生产）车间</v>
          </cell>
          <cell r="E58">
            <v>1692500</v>
          </cell>
          <cell r="F58">
            <v>1692500</v>
          </cell>
          <cell r="G58">
            <v>0</v>
          </cell>
          <cell r="H58">
            <v>677000</v>
          </cell>
          <cell r="I58">
            <v>0</v>
          </cell>
          <cell r="J58">
            <v>0</v>
          </cell>
          <cell r="K58">
            <v>1866916</v>
          </cell>
          <cell r="L58">
            <v>1368.92000000001</v>
          </cell>
          <cell r="M58">
            <v>1865547.08</v>
          </cell>
          <cell r="N58">
            <v>1.10224347415066</v>
          </cell>
          <cell r="O58" t="str">
            <v>现金支付部分核减</v>
          </cell>
          <cell r="P58" t="str">
            <v>通过</v>
          </cell>
        </row>
        <row r="59">
          <cell r="D59" t="str">
            <v>奉化市兴洋水产食品有限公司标准化推广应用</v>
          </cell>
          <cell r="E59">
            <v>0</v>
          </cell>
          <cell r="F59">
            <v>1344000</v>
          </cell>
          <cell r="G59" t="str">
            <v>放弃</v>
          </cell>
          <cell r="H59">
            <v>0</v>
          </cell>
          <cell r="I59">
            <v>0</v>
          </cell>
          <cell r="J59">
            <v>0</v>
          </cell>
          <cell r="K59">
            <v>0</v>
          </cell>
          <cell r="L59">
            <v>0</v>
          </cell>
          <cell r="M59">
            <v>0</v>
          </cell>
          <cell r="N59">
            <v>0</v>
          </cell>
          <cell r="O59">
            <v>0</v>
          </cell>
          <cell r="P59" t="str">
            <v>通过</v>
          </cell>
        </row>
        <row r="60">
          <cell r="D60" t="str">
            <v>宁波海上鲜信息技术有限公司三头低温保鲜库建设</v>
          </cell>
          <cell r="E60">
            <v>300000</v>
          </cell>
          <cell r="F60">
            <v>300000</v>
          </cell>
          <cell r="G60">
            <v>0</v>
          </cell>
          <cell r="H60">
            <v>120000</v>
          </cell>
          <cell r="I60">
            <v>1260000</v>
          </cell>
          <cell r="J60">
            <v>859600</v>
          </cell>
          <cell r="K60">
            <v>303621.94</v>
          </cell>
          <cell r="L60">
            <v>0</v>
          </cell>
          <cell r="M60">
            <v>303621.94</v>
          </cell>
          <cell r="N60">
            <v>1.01207313333333</v>
          </cell>
          <cell r="O60">
            <v>0</v>
          </cell>
          <cell r="P60" t="str">
            <v>通过</v>
          </cell>
        </row>
        <row r="61">
          <cell r="D61" t="str">
            <v>宁波海上鲜信息技术有限公司低温分拣加工（生产）车间</v>
          </cell>
          <cell r="E61">
            <v>80000</v>
          </cell>
          <cell r="F61">
            <v>80000</v>
          </cell>
          <cell r="G61">
            <v>0</v>
          </cell>
          <cell r="H61">
            <v>32000</v>
          </cell>
          <cell r="I61">
            <v>0</v>
          </cell>
          <cell r="J61">
            <v>0</v>
          </cell>
          <cell r="K61">
            <v>113200</v>
          </cell>
          <cell r="L61">
            <v>113200</v>
          </cell>
          <cell r="M61">
            <v>0</v>
          </cell>
          <cell r="N61">
            <v>0</v>
          </cell>
          <cell r="O61" t="str">
            <v>现金支付</v>
          </cell>
          <cell r="P61" t="str">
            <v>未通过</v>
          </cell>
        </row>
        <row r="62">
          <cell r="D62" t="str">
            <v>宁波海上鲜信息技术有限公司业务信息系统建设</v>
          </cell>
          <cell r="E62">
            <v>3488000</v>
          </cell>
          <cell r="F62">
            <v>3488000</v>
          </cell>
          <cell r="G62">
            <v>0</v>
          </cell>
          <cell r="H62">
            <v>1000000</v>
          </cell>
          <cell r="I62">
            <v>0</v>
          </cell>
          <cell r="J62">
            <v>0</v>
          </cell>
          <cell r="K62">
            <v>3506247.42</v>
          </cell>
          <cell r="L62">
            <v>0</v>
          </cell>
          <cell r="M62">
            <v>3506247.42</v>
          </cell>
          <cell r="N62">
            <v>1.00523148509174</v>
          </cell>
          <cell r="O62">
            <v>0</v>
          </cell>
          <cell r="P62" t="str">
            <v>通过</v>
          </cell>
        </row>
        <row r="63">
          <cell r="D63" t="str">
            <v>宁波海上鲜信息技术有限公司标准化推广应用</v>
          </cell>
          <cell r="E63">
            <v>360000</v>
          </cell>
          <cell r="F63">
            <v>360000</v>
          </cell>
          <cell r="G63">
            <v>0</v>
          </cell>
          <cell r="H63">
            <v>108000</v>
          </cell>
          <cell r="I63">
            <v>0</v>
          </cell>
          <cell r="J63">
            <v>0</v>
          </cell>
          <cell r="K63">
            <v>379412.68</v>
          </cell>
          <cell r="L63">
            <v>0</v>
          </cell>
          <cell r="M63">
            <v>379412.68</v>
          </cell>
          <cell r="N63">
            <v>1.05392411111111</v>
          </cell>
          <cell r="O63">
            <v>0</v>
          </cell>
          <cell r="P63" t="str">
            <v>通过</v>
          </cell>
        </row>
        <row r="64">
          <cell r="D64" t="str">
            <v>宁波凌晨农业科技有限公司冷冻（藏）库建设</v>
          </cell>
          <cell r="E64">
            <v>630000</v>
          </cell>
          <cell r="F64">
            <v>630000</v>
          </cell>
          <cell r="G64">
            <v>0</v>
          </cell>
          <cell r="H64">
            <v>252000</v>
          </cell>
          <cell r="I64">
            <v>1367100</v>
          </cell>
          <cell r="J64">
            <v>534520</v>
          </cell>
          <cell r="K64">
            <v>878000</v>
          </cell>
          <cell r="L64">
            <v>281047.675550773</v>
          </cell>
          <cell r="M64">
            <v>596952.324449227</v>
          </cell>
          <cell r="N64">
            <v>0.947543372141631</v>
          </cell>
          <cell r="O64" t="str">
            <v>支付金额未达到70%；税金</v>
          </cell>
          <cell r="P64" t="str">
            <v>通过</v>
          </cell>
        </row>
        <row r="65">
          <cell r="D65" t="str">
            <v>宁波凌晨农业科技有限公司低温分拣加工（生产）车间</v>
          </cell>
          <cell r="E65">
            <v>1279000</v>
          </cell>
          <cell r="F65">
            <v>1279000</v>
          </cell>
          <cell r="G65">
            <v>0</v>
          </cell>
          <cell r="H65">
            <v>511600</v>
          </cell>
          <cell r="I65">
            <v>0</v>
          </cell>
          <cell r="J65">
            <v>0</v>
          </cell>
          <cell r="K65">
            <v>2691000</v>
          </cell>
          <cell r="L65">
            <v>1250362.88860017</v>
          </cell>
          <cell r="M65">
            <v>1440637.11139983</v>
          </cell>
          <cell r="N65">
            <v>1.12637772587946</v>
          </cell>
          <cell r="O65" t="str">
            <v>支付金额未达到70%；税金</v>
          </cell>
          <cell r="P65" t="str">
            <v>通过</v>
          </cell>
        </row>
        <row r="66">
          <cell r="D66" t="str">
            <v>宁波凌晨农业科技有限公司业务信息系统建设</v>
          </cell>
          <cell r="E66">
            <v>1100000</v>
          </cell>
          <cell r="F66">
            <v>1100000</v>
          </cell>
          <cell r="G66">
            <v>0</v>
          </cell>
          <cell r="H66">
            <v>440000</v>
          </cell>
          <cell r="I66">
            <v>0</v>
          </cell>
          <cell r="J66">
            <v>0</v>
          </cell>
          <cell r="K66">
            <v>1071500</v>
          </cell>
          <cell r="L66">
            <v>339195</v>
          </cell>
          <cell r="M66">
            <v>732305</v>
          </cell>
          <cell r="N66">
            <v>0.665731818181818</v>
          </cell>
          <cell r="O66" t="str">
            <v>现金支付和税金</v>
          </cell>
          <cell r="P66" t="str">
            <v>待处理</v>
          </cell>
        </row>
        <row r="67">
          <cell r="D67" t="str">
            <v>宁波凌晨农业科技有限公司标准化推广应用</v>
          </cell>
          <cell r="E67">
            <v>545000</v>
          </cell>
          <cell r="F67">
            <v>545000</v>
          </cell>
          <cell r="G67">
            <v>0</v>
          </cell>
          <cell r="H67">
            <v>163500</v>
          </cell>
          <cell r="I67">
            <v>0</v>
          </cell>
          <cell r="J67">
            <v>0</v>
          </cell>
          <cell r="K67">
            <v>522300</v>
          </cell>
          <cell r="L67">
            <v>284900</v>
          </cell>
          <cell r="M67">
            <v>237400</v>
          </cell>
          <cell r="N67">
            <v>0.435596330275229</v>
          </cell>
          <cell r="O67" t="str">
            <v>现金支付和税金</v>
          </cell>
          <cell r="P67" t="str">
            <v>待处理</v>
          </cell>
        </row>
        <row r="68">
          <cell r="D68" t="str">
            <v>奉化市和源果蔬专业合作社低温分拣加工（生产）车间</v>
          </cell>
          <cell r="E68">
            <v>4636400</v>
          </cell>
          <cell r="F68">
            <v>4636400</v>
          </cell>
          <cell r="G68">
            <v>0</v>
          </cell>
          <cell r="H68">
            <v>1854560</v>
          </cell>
          <cell r="I68">
            <v>1854560</v>
          </cell>
          <cell r="J68">
            <v>1298192</v>
          </cell>
          <cell r="K68">
            <v>4440480</v>
          </cell>
          <cell r="L68">
            <v>2484379.64249414</v>
          </cell>
          <cell r="M68">
            <v>1956100.35750586</v>
          </cell>
          <cell r="N68">
            <v>0.421900689652718</v>
          </cell>
          <cell r="O68" t="str">
            <v>发票是2018年11月；税金；未见发票</v>
          </cell>
          <cell r="P68" t="str">
            <v>待处理</v>
          </cell>
        </row>
        <row r="69">
          <cell r="D69" t="str">
            <v>浙江川程冷链物流有限公司业务信息系统建设</v>
          </cell>
          <cell r="E69">
            <v>304000</v>
          </cell>
          <cell r="F69">
            <v>304000</v>
          </cell>
          <cell r="G69">
            <v>0</v>
          </cell>
          <cell r="H69">
            <v>121600</v>
          </cell>
          <cell r="I69">
            <v>2836600</v>
          </cell>
          <cell r="J69">
            <v>1985620</v>
          </cell>
          <cell r="K69">
            <v>307412.64</v>
          </cell>
          <cell r="L69">
            <v>0</v>
          </cell>
          <cell r="M69">
            <v>307412.64</v>
          </cell>
          <cell r="N69">
            <v>1.01122578947368</v>
          </cell>
          <cell r="O69">
            <v>0</v>
          </cell>
          <cell r="P69" t="str">
            <v>通过</v>
          </cell>
        </row>
        <row r="70">
          <cell r="D70" t="str">
            <v>浙江川程冷链物流有限公司标准化推广应用</v>
          </cell>
          <cell r="E70">
            <v>9050000</v>
          </cell>
          <cell r="F70">
            <v>9050000</v>
          </cell>
          <cell r="G70">
            <v>0</v>
          </cell>
          <cell r="H70">
            <v>2715000</v>
          </cell>
          <cell r="I70">
            <v>0</v>
          </cell>
          <cell r="J70">
            <v>0</v>
          </cell>
          <cell r="K70">
            <v>8369500</v>
          </cell>
          <cell r="L70">
            <v>0</v>
          </cell>
          <cell r="M70">
            <v>8369500</v>
          </cell>
          <cell r="N70">
            <v>0.924806629834254</v>
          </cell>
          <cell r="O70">
            <v>0</v>
          </cell>
          <cell r="P70" t="str">
            <v>通过</v>
          </cell>
        </row>
        <row r="71">
          <cell r="D71" t="str">
            <v>宁波三掌柜新商业有限公司业务信息系统建设</v>
          </cell>
          <cell r="E71">
            <v>1970000</v>
          </cell>
          <cell r="F71">
            <v>1970000</v>
          </cell>
          <cell r="G71">
            <v>0</v>
          </cell>
          <cell r="H71">
            <v>788000</v>
          </cell>
          <cell r="I71">
            <v>1328000</v>
          </cell>
          <cell r="J71">
            <v>929600</v>
          </cell>
          <cell r="K71">
            <v>1997683.89</v>
          </cell>
          <cell r="L71">
            <v>0</v>
          </cell>
          <cell r="M71">
            <v>1997683.89</v>
          </cell>
          <cell r="N71">
            <v>1.01405273604061</v>
          </cell>
          <cell r="O71">
            <v>0</v>
          </cell>
          <cell r="P71" t="str">
            <v>待处理</v>
          </cell>
        </row>
        <row r="72">
          <cell r="D72" t="str">
            <v>宁波三掌柜新商业有限公司标准化推广应用</v>
          </cell>
          <cell r="E72">
            <v>1800000</v>
          </cell>
          <cell r="F72">
            <v>1800000</v>
          </cell>
          <cell r="G72">
            <v>0</v>
          </cell>
          <cell r="H72">
            <v>540000</v>
          </cell>
          <cell r="I72">
            <v>0</v>
          </cell>
          <cell r="J72">
            <v>0</v>
          </cell>
          <cell r="K72">
            <v>1952468.31</v>
          </cell>
          <cell r="L72">
            <v>0</v>
          </cell>
          <cell r="M72">
            <v>1952468.31</v>
          </cell>
          <cell r="N72">
            <v>1.08470461666667</v>
          </cell>
          <cell r="O72">
            <v>0</v>
          </cell>
          <cell r="P72" t="str">
            <v>通过</v>
          </cell>
        </row>
        <row r="73">
          <cell r="D73" t="str">
            <v>宁波米氏实业有限公司冷冻（藏）库建设</v>
          </cell>
          <cell r="E73">
            <v>20800000</v>
          </cell>
          <cell r="F73">
            <v>20800000</v>
          </cell>
          <cell r="G73">
            <v>0</v>
          </cell>
          <cell r="H73">
            <v>8000000</v>
          </cell>
          <cell r="I73">
            <v>10200000</v>
          </cell>
          <cell r="J73">
            <v>7140000</v>
          </cell>
          <cell r="K73">
            <v>22690000</v>
          </cell>
          <cell r="L73">
            <v>19666.4500000002</v>
          </cell>
          <cell r="M73">
            <v>22670333.55</v>
          </cell>
          <cell r="N73">
            <v>1.08991988221154</v>
          </cell>
          <cell r="O73" t="str">
            <v>发票与申报投资额差异</v>
          </cell>
          <cell r="P73" t="str">
            <v>通过</v>
          </cell>
        </row>
        <row r="74">
          <cell r="D74" t="str">
            <v>宁波米氏实业有限公司冷链交接货设施</v>
          </cell>
          <cell r="E74">
            <v>5050000</v>
          </cell>
          <cell r="F74">
            <v>5050000</v>
          </cell>
          <cell r="G74">
            <v>0</v>
          </cell>
          <cell r="H74">
            <v>2000000</v>
          </cell>
          <cell r="I74">
            <v>0</v>
          </cell>
          <cell r="J74">
            <v>0</v>
          </cell>
          <cell r="K74">
            <v>5520000</v>
          </cell>
          <cell r="L74">
            <v>11093.4899999993</v>
          </cell>
          <cell r="M74">
            <v>5508906.51</v>
          </cell>
          <cell r="N74">
            <v>1.09087257623762</v>
          </cell>
          <cell r="O74" t="str">
            <v>发票与申报投资额差异</v>
          </cell>
          <cell r="P74" t="str">
            <v>通过</v>
          </cell>
        </row>
        <row r="75">
          <cell r="D75" t="str">
            <v>宁波米氏实业有限公司业务信息系统建设</v>
          </cell>
          <cell r="E75">
            <v>500000</v>
          </cell>
          <cell r="F75">
            <v>500000</v>
          </cell>
          <cell r="G75">
            <v>0</v>
          </cell>
          <cell r="H75">
            <v>200000</v>
          </cell>
          <cell r="I75">
            <v>0</v>
          </cell>
          <cell r="J75">
            <v>0</v>
          </cell>
          <cell r="K75">
            <v>550000</v>
          </cell>
          <cell r="L75">
            <v>2189.42999999999</v>
          </cell>
          <cell r="M75">
            <v>547810.57</v>
          </cell>
          <cell r="N75">
            <v>1.09562114</v>
          </cell>
          <cell r="O75" t="str">
            <v>发票与申报投资额差异</v>
          </cell>
          <cell r="P75" t="str">
            <v>通过</v>
          </cell>
        </row>
        <row r="76">
          <cell r="D76" t="str">
            <v>宁波玖隆生鲜冷链配送有限公司冷冻（藏）库建设</v>
          </cell>
          <cell r="E76">
            <v>10000000</v>
          </cell>
          <cell r="F76">
            <v>10000000</v>
          </cell>
          <cell r="G76">
            <v>0</v>
          </cell>
          <cell r="H76">
            <v>4000000</v>
          </cell>
          <cell r="I76">
            <v>7090000</v>
          </cell>
          <cell r="J76">
            <v>4963000</v>
          </cell>
          <cell r="K76">
            <v>10086300</v>
          </cell>
          <cell r="L76">
            <v>15612.3799999999</v>
          </cell>
          <cell r="M76">
            <v>10070687.62</v>
          </cell>
          <cell r="N76">
            <v>1.007068762</v>
          </cell>
          <cell r="O76" t="str">
            <v>申报金额和发票差异</v>
          </cell>
          <cell r="P76" t="str">
            <v>通过</v>
          </cell>
        </row>
        <row r="77">
          <cell r="D77" t="str">
            <v>宁波玖隆生鲜冷链配送有限公司低温分拣加工（生产）车间</v>
          </cell>
          <cell r="E77">
            <v>5000000</v>
          </cell>
          <cell r="F77">
            <v>5000000</v>
          </cell>
          <cell r="G77">
            <v>0</v>
          </cell>
          <cell r="H77">
            <v>2000000</v>
          </cell>
          <cell r="I77">
            <v>0</v>
          </cell>
          <cell r="J77">
            <v>0</v>
          </cell>
          <cell r="K77">
            <v>5000000</v>
          </cell>
          <cell r="L77">
            <v>0</v>
          </cell>
          <cell r="M77">
            <v>5000000</v>
          </cell>
          <cell r="N77">
            <v>1</v>
          </cell>
          <cell r="O77">
            <v>0</v>
          </cell>
          <cell r="P77" t="str">
            <v>通过</v>
          </cell>
        </row>
        <row r="78">
          <cell r="D78" t="str">
            <v>宁波玖隆生鲜冷链配送有限公司业务信息系统建设</v>
          </cell>
          <cell r="E78">
            <v>1000000</v>
          </cell>
          <cell r="F78">
            <v>1000000</v>
          </cell>
          <cell r="G78">
            <v>0</v>
          </cell>
          <cell r="H78">
            <v>400000</v>
          </cell>
          <cell r="I78">
            <v>0</v>
          </cell>
          <cell r="J78">
            <v>0</v>
          </cell>
          <cell r="K78">
            <v>969095.29</v>
          </cell>
          <cell r="L78">
            <v>0</v>
          </cell>
          <cell r="M78">
            <v>969095.29</v>
          </cell>
          <cell r="N78">
            <v>0.96909529</v>
          </cell>
          <cell r="O78">
            <v>0</v>
          </cell>
          <cell r="P78" t="str">
            <v>通过</v>
          </cell>
        </row>
        <row r="79">
          <cell r="D79" t="str">
            <v>宁波玖隆生鲜冷链配送有限公司标准化推广应用</v>
          </cell>
          <cell r="E79">
            <v>2300000</v>
          </cell>
          <cell r="F79">
            <v>2300000</v>
          </cell>
          <cell r="G79">
            <v>0</v>
          </cell>
          <cell r="H79">
            <v>690000</v>
          </cell>
          <cell r="I79">
            <v>0</v>
          </cell>
          <cell r="J79">
            <v>0</v>
          </cell>
          <cell r="K79">
            <v>2160232.78</v>
          </cell>
          <cell r="L79">
            <v>0</v>
          </cell>
          <cell r="M79">
            <v>2160232.78</v>
          </cell>
          <cell r="N79">
            <v>0.939231643478261</v>
          </cell>
          <cell r="O79">
            <v>0</v>
          </cell>
          <cell r="P79" t="str">
            <v>通过</v>
          </cell>
        </row>
        <row r="80">
          <cell r="D80" t="str">
            <v>宁波五龙潭芽菜有限公司低温分拣加工（生产）车间</v>
          </cell>
          <cell r="E80">
            <v>726495.726495726</v>
          </cell>
          <cell r="F80">
            <v>726495.726495726</v>
          </cell>
          <cell r="G80">
            <v>0</v>
          </cell>
          <cell r="H80">
            <v>290598.29059829</v>
          </cell>
          <cell r="I80">
            <v>290598.29059829</v>
          </cell>
          <cell r="J80">
            <v>203418.803418803</v>
          </cell>
          <cell r="K80">
            <v>727650.76</v>
          </cell>
          <cell r="L80">
            <v>0</v>
          </cell>
          <cell r="M80">
            <v>727650.76</v>
          </cell>
          <cell r="N80">
            <v>1.00158986964706</v>
          </cell>
          <cell r="O80">
            <v>0</v>
          </cell>
          <cell r="P80" t="str">
            <v>通过</v>
          </cell>
        </row>
        <row r="81">
          <cell r="D81" t="str">
            <v>宁波五龙潭芽菜有限公司标准化推广应用</v>
          </cell>
          <cell r="E81">
            <v>0</v>
          </cell>
          <cell r="F81">
            <v>300000</v>
          </cell>
          <cell r="G81" t="str">
            <v>放弃</v>
          </cell>
          <cell r="H81">
            <v>0</v>
          </cell>
          <cell r="I81">
            <v>0</v>
          </cell>
          <cell r="J81">
            <v>0</v>
          </cell>
          <cell r="K81">
            <v>0</v>
          </cell>
          <cell r="L81">
            <v>0</v>
          </cell>
          <cell r="M81">
            <v>0</v>
          </cell>
          <cell r="N81">
            <v>0</v>
          </cell>
          <cell r="O81">
            <v>0</v>
          </cell>
          <cell r="P81">
            <v>0</v>
          </cell>
        </row>
        <row r="82">
          <cell r="D82" t="str">
            <v>宁波市江徽美食餐饮有限公司冷冻（藏）库建设</v>
          </cell>
          <cell r="E82">
            <v>2373656</v>
          </cell>
          <cell r="F82">
            <v>2373656</v>
          </cell>
          <cell r="G82">
            <v>0</v>
          </cell>
          <cell r="H82">
            <v>949462.4</v>
          </cell>
          <cell r="I82">
            <v>2798054.8</v>
          </cell>
          <cell r="J82">
            <v>1325913.68</v>
          </cell>
          <cell r="K82">
            <v>2728576.4045393</v>
          </cell>
          <cell r="L82">
            <v>925968.094539303</v>
          </cell>
          <cell r="M82">
            <v>1802608.31</v>
          </cell>
          <cell r="N82">
            <v>0.759422725955234</v>
          </cell>
          <cell r="O82" t="str">
            <v>税金和现金支付部分核减；申报金额与发票金额差异</v>
          </cell>
          <cell r="P82" t="str">
            <v>通过</v>
          </cell>
        </row>
        <row r="83">
          <cell r="D83" t="str">
            <v>宁波市江徽美食餐饮有限公司低温分拣加工（生产）车间</v>
          </cell>
          <cell r="E83">
            <v>2259731</v>
          </cell>
          <cell r="F83">
            <v>2259731</v>
          </cell>
          <cell r="G83">
            <v>0</v>
          </cell>
          <cell r="H83">
            <v>903892.4</v>
          </cell>
          <cell r="I83">
            <v>0</v>
          </cell>
          <cell r="J83">
            <v>0</v>
          </cell>
          <cell r="K83">
            <v>2325231.5954607</v>
          </cell>
          <cell r="L83">
            <v>1118335.0354607</v>
          </cell>
          <cell r="M83">
            <v>1206896.56</v>
          </cell>
          <cell r="N83">
            <v>0.534088597271091</v>
          </cell>
          <cell r="O83" t="str">
            <v>税金和现金支付部分核减；增值税税额</v>
          </cell>
          <cell r="P83" t="str">
            <v>通过</v>
          </cell>
        </row>
        <row r="84">
          <cell r="D84" t="str">
            <v>宁波市江徽美食餐饮有限公司业务信息系统建设</v>
          </cell>
          <cell r="E84">
            <v>1560000</v>
          </cell>
          <cell r="F84">
            <v>1560000</v>
          </cell>
          <cell r="G84">
            <v>0</v>
          </cell>
          <cell r="H84">
            <v>624000</v>
          </cell>
          <cell r="I84">
            <v>0</v>
          </cell>
          <cell r="J84">
            <v>0</v>
          </cell>
          <cell r="K84">
            <v>1572060</v>
          </cell>
          <cell r="L84">
            <v>167667.535825243</v>
          </cell>
          <cell r="M84">
            <v>1404392.46417476</v>
          </cell>
          <cell r="N84">
            <v>0.900251579599203</v>
          </cell>
          <cell r="O84" t="str">
            <v>增值税税额和不符合仓储部分金额</v>
          </cell>
          <cell r="P84" t="str">
            <v>通过</v>
          </cell>
        </row>
        <row r="85">
          <cell r="D85" t="str">
            <v>宁波市江徽美食餐饮有限公司标准化推广应用</v>
          </cell>
          <cell r="E85">
            <v>1069000</v>
          </cell>
          <cell r="F85">
            <v>1069000</v>
          </cell>
          <cell r="G85">
            <v>0</v>
          </cell>
          <cell r="H85">
            <v>320700</v>
          </cell>
          <cell r="I85">
            <v>0</v>
          </cell>
          <cell r="J85">
            <v>0</v>
          </cell>
          <cell r="K85">
            <v>1184978</v>
          </cell>
          <cell r="L85">
            <v>286491.54</v>
          </cell>
          <cell r="M85">
            <v>898486.46</v>
          </cell>
          <cell r="N85">
            <v>0.840492478952292</v>
          </cell>
          <cell r="O85" t="str">
            <v>增值税税额；内容不符合预申报</v>
          </cell>
          <cell r="P85" t="str">
            <v>待处理</v>
          </cell>
        </row>
        <row r="86">
          <cell r="D86" t="str">
            <v>宁波加勒餐饮管理有限公司冷冻（藏）库建设</v>
          </cell>
          <cell r="E86">
            <v>2400000</v>
          </cell>
          <cell r="F86">
            <v>2400000</v>
          </cell>
          <cell r="G86">
            <v>0</v>
          </cell>
          <cell r="H86">
            <v>960000</v>
          </cell>
          <cell r="I86">
            <v>1341000</v>
          </cell>
          <cell r="J86">
            <v>938700</v>
          </cell>
          <cell r="K86">
            <v>2398899.6</v>
          </cell>
          <cell r="L86">
            <v>449.600000000093</v>
          </cell>
          <cell r="M86">
            <v>2398450</v>
          </cell>
          <cell r="N86">
            <v>0.999354166666667</v>
          </cell>
          <cell r="O86" t="str">
            <v>申报与发票金额差额</v>
          </cell>
          <cell r="P86" t="str">
            <v>通过</v>
          </cell>
        </row>
        <row r="87">
          <cell r="D87" t="str">
            <v>宁波加勒餐饮管理有限公司标准化推广应用</v>
          </cell>
          <cell r="E87">
            <v>1270000</v>
          </cell>
          <cell r="F87">
            <v>1270000</v>
          </cell>
          <cell r="G87">
            <v>0</v>
          </cell>
          <cell r="H87">
            <v>381000</v>
          </cell>
          <cell r="I87">
            <v>0</v>
          </cell>
          <cell r="J87">
            <v>0</v>
          </cell>
          <cell r="K87">
            <v>1330940</v>
          </cell>
          <cell r="L87">
            <v>387160</v>
          </cell>
          <cell r="M87">
            <v>943780</v>
          </cell>
          <cell r="N87">
            <v>0.743133858267716</v>
          </cell>
          <cell r="O87" t="str">
            <v>支付给个人部分核减；内容不符合标准化</v>
          </cell>
          <cell r="P87" t="str">
            <v>通过</v>
          </cell>
        </row>
        <row r="88">
          <cell r="D88" t="str">
            <v>宁波市海曙伍和冷冻食品有限公司冷冻（藏）库建设</v>
          </cell>
          <cell r="E88">
            <v>3097871</v>
          </cell>
          <cell r="F88">
            <v>3097871</v>
          </cell>
          <cell r="G88">
            <v>0</v>
          </cell>
          <cell r="H88">
            <v>1239148.4</v>
          </cell>
          <cell r="I88">
            <v>1704848.4</v>
          </cell>
          <cell r="J88">
            <v>0</v>
          </cell>
          <cell r="K88">
            <v>3176700</v>
          </cell>
          <cell r="L88">
            <v>0</v>
          </cell>
          <cell r="M88">
            <v>3176700</v>
          </cell>
          <cell r="N88">
            <v>1.02544618546092</v>
          </cell>
          <cell r="O88">
            <v>0</v>
          </cell>
          <cell r="P88" t="str">
            <v>通过</v>
          </cell>
        </row>
        <row r="89">
          <cell r="D89" t="str">
            <v>宁波市海曙伍和冷冻食品有限公司标准化推广应用项目</v>
          </cell>
          <cell r="E89">
            <v>779000</v>
          </cell>
          <cell r="F89">
            <v>779000</v>
          </cell>
          <cell r="G89">
            <v>0</v>
          </cell>
          <cell r="H89">
            <v>233700</v>
          </cell>
          <cell r="I89">
            <v>0</v>
          </cell>
          <cell r="J89">
            <v>0</v>
          </cell>
          <cell r="K89">
            <v>808100</v>
          </cell>
          <cell r="L89">
            <v>808100</v>
          </cell>
          <cell r="M89">
            <v>0</v>
          </cell>
          <cell r="N89">
            <v>0</v>
          </cell>
          <cell r="O89" t="str">
            <v>支付给个人部分核减</v>
          </cell>
          <cell r="P89" t="str">
            <v>未通过</v>
          </cell>
        </row>
        <row r="90">
          <cell r="D90" t="str">
            <v>宁波市海曙伍和冷冻食品有限公司业务信息系统建设项目</v>
          </cell>
          <cell r="E90">
            <v>580000</v>
          </cell>
          <cell r="F90">
            <v>580000</v>
          </cell>
          <cell r="G90">
            <v>0</v>
          </cell>
          <cell r="H90">
            <v>232000</v>
          </cell>
          <cell r="I90">
            <v>0</v>
          </cell>
          <cell r="J90">
            <v>0</v>
          </cell>
          <cell r="K90">
            <v>542600</v>
          </cell>
          <cell r="L90">
            <v>0</v>
          </cell>
          <cell r="M90">
            <v>542600</v>
          </cell>
          <cell r="N90">
            <v>0.93551724137931</v>
          </cell>
          <cell r="O90">
            <v>0</v>
          </cell>
          <cell r="P90" t="str">
            <v>通过</v>
          </cell>
        </row>
        <row r="91">
          <cell r="D91" t="str">
            <v>浙江荃盛食品有限公司冷冻（藏）库建设</v>
          </cell>
          <cell r="E91">
            <v>1343328</v>
          </cell>
          <cell r="F91">
            <v>1343328</v>
          </cell>
          <cell r="G91">
            <v>0</v>
          </cell>
          <cell r="H91">
            <v>537331.2</v>
          </cell>
          <cell r="I91">
            <v>537331.2</v>
          </cell>
          <cell r="J91">
            <v>0</v>
          </cell>
          <cell r="K91">
            <v>1430000</v>
          </cell>
          <cell r="L91">
            <v>0</v>
          </cell>
          <cell r="M91">
            <v>1430000</v>
          </cell>
          <cell r="N91">
            <v>1.0645203554158</v>
          </cell>
          <cell r="O91">
            <v>0</v>
          </cell>
          <cell r="P91" t="str">
            <v>通过</v>
          </cell>
        </row>
        <row r="92">
          <cell r="D92" t="str">
            <v>浙江八鲜网络科技有限公司冷冻（藏）库建设</v>
          </cell>
          <cell r="E92">
            <v>2160700</v>
          </cell>
          <cell r="F92">
            <v>2160700</v>
          </cell>
          <cell r="G92">
            <v>0</v>
          </cell>
          <cell r="H92">
            <v>864280</v>
          </cell>
          <cell r="I92">
            <v>1574040</v>
          </cell>
          <cell r="J92">
            <v>1101828</v>
          </cell>
          <cell r="K92">
            <v>2197618</v>
          </cell>
          <cell r="L92">
            <v>8251.28999999998</v>
          </cell>
          <cell r="M92">
            <v>2189366.71</v>
          </cell>
          <cell r="N92">
            <v>1.0132673254038</v>
          </cell>
          <cell r="O92" t="str">
            <v>未支付；未支付超过70%</v>
          </cell>
          <cell r="P92" t="str">
            <v>通过</v>
          </cell>
        </row>
        <row r="93">
          <cell r="D93" t="str">
            <v>浙江八鲜网络科技有限公司低温分拣加工（生产）车间</v>
          </cell>
          <cell r="E93">
            <v>146000</v>
          </cell>
          <cell r="F93">
            <v>146000</v>
          </cell>
          <cell r="G93">
            <v>0</v>
          </cell>
          <cell r="H93">
            <v>58400</v>
          </cell>
          <cell r="I93">
            <v>0</v>
          </cell>
          <cell r="J93">
            <v>0</v>
          </cell>
          <cell r="K93">
            <v>170121</v>
          </cell>
          <cell r="L93">
            <v>1700</v>
          </cell>
          <cell r="M93">
            <v>168421</v>
          </cell>
          <cell r="N93">
            <v>0.990007112584572</v>
          </cell>
          <cell r="O93" t="str">
            <v>未支付超过70%</v>
          </cell>
          <cell r="P93" t="str">
            <v>通过</v>
          </cell>
        </row>
        <row r="94">
          <cell r="D94" t="str">
            <v>浙江八鲜网络科技有限公司冷链交接货设施</v>
          </cell>
          <cell r="E94">
            <v>1628400</v>
          </cell>
          <cell r="F94">
            <v>1628400</v>
          </cell>
          <cell r="G94">
            <v>0</v>
          </cell>
          <cell r="H94">
            <v>651360</v>
          </cell>
          <cell r="I94">
            <v>0</v>
          </cell>
          <cell r="J94">
            <v>0</v>
          </cell>
          <cell r="K94">
            <v>1653972</v>
          </cell>
          <cell r="L94">
            <v>3050</v>
          </cell>
          <cell r="M94">
            <v>1650922</v>
          </cell>
          <cell r="N94">
            <v>0.998155954272503</v>
          </cell>
          <cell r="O94" t="str">
            <v>月台未达到冷链要求</v>
          </cell>
          <cell r="P94" t="str">
            <v>通过</v>
          </cell>
        </row>
        <row r="95">
          <cell r="D95" t="str">
            <v>宁波杭州湾新区阿立果蔬专业合作社三头低温保鲜库建设</v>
          </cell>
          <cell r="E95">
            <v>523270</v>
          </cell>
          <cell r="F95">
            <v>523270</v>
          </cell>
          <cell r="G95">
            <v>0</v>
          </cell>
          <cell r="H95">
            <v>209308</v>
          </cell>
          <cell r="I95">
            <v>209308</v>
          </cell>
          <cell r="J95">
            <v>146515.6</v>
          </cell>
          <cell r="K95">
            <v>559622</v>
          </cell>
          <cell r="L95">
            <v>0</v>
          </cell>
          <cell r="M95">
            <v>559622</v>
          </cell>
          <cell r="N95">
            <v>1.06947082767978</v>
          </cell>
          <cell r="O95">
            <v>0</v>
          </cell>
          <cell r="P95" t="str">
            <v>通过</v>
          </cell>
        </row>
        <row r="96">
          <cell r="D96" t="str">
            <v>宁波雨轩农业科技股份有限公司三头低温保鲜库</v>
          </cell>
          <cell r="E96">
            <v>380000</v>
          </cell>
          <cell r="F96">
            <v>380000</v>
          </cell>
          <cell r="G96">
            <v>0</v>
          </cell>
          <cell r="H96">
            <v>152000</v>
          </cell>
          <cell r="I96">
            <v>152000</v>
          </cell>
          <cell r="J96">
            <v>0</v>
          </cell>
          <cell r="K96">
            <v>0</v>
          </cell>
          <cell r="L96">
            <v>0</v>
          </cell>
          <cell r="M96">
            <v>0</v>
          </cell>
          <cell r="N96">
            <v>0</v>
          </cell>
          <cell r="O96">
            <v>0</v>
          </cell>
          <cell r="P96" t="str">
            <v>放弃</v>
          </cell>
        </row>
        <row r="97">
          <cell r="D97" t="str">
            <v>中国宁波外轮代理有限公司冷冻（藏）库建设</v>
          </cell>
          <cell r="E97">
            <v>30000000</v>
          </cell>
          <cell r="F97">
            <v>30000000</v>
          </cell>
          <cell r="G97">
            <v>0</v>
          </cell>
          <cell r="H97">
            <v>8000000</v>
          </cell>
          <cell r="I97">
            <v>12450000</v>
          </cell>
          <cell r="J97">
            <v>8715000</v>
          </cell>
          <cell r="K97">
            <v>43681900</v>
          </cell>
          <cell r="L97">
            <v>8086500</v>
          </cell>
          <cell r="M97">
            <v>35595400</v>
          </cell>
          <cell r="N97">
            <v>1.18651333333333</v>
          </cell>
          <cell r="O97" t="str">
            <v>发票与申报投资额差异；税金</v>
          </cell>
          <cell r="P97" t="str">
            <v>通过</v>
          </cell>
        </row>
        <row r="98">
          <cell r="D98" t="str">
            <v>中国宁波外轮代理有限公司低温分拣加工（生产）车间</v>
          </cell>
          <cell r="E98">
            <v>10000000</v>
          </cell>
          <cell r="F98">
            <v>10000000</v>
          </cell>
          <cell r="G98">
            <v>0</v>
          </cell>
          <cell r="H98">
            <v>2000000</v>
          </cell>
          <cell r="I98">
            <v>0</v>
          </cell>
          <cell r="J98">
            <v>0</v>
          </cell>
          <cell r="K98">
            <v>17994900</v>
          </cell>
          <cell r="L98">
            <v>1799500</v>
          </cell>
          <cell r="M98">
            <v>16195400</v>
          </cell>
          <cell r="N98">
            <v>1.61954</v>
          </cell>
          <cell r="O98" t="str">
            <v>发票与申报投资额差异</v>
          </cell>
          <cell r="P98" t="str">
            <v>通过</v>
          </cell>
        </row>
        <row r="99">
          <cell r="D99" t="str">
            <v>中国宁波外轮代理有限公司冷链交接货设施</v>
          </cell>
          <cell r="E99">
            <v>14375000</v>
          </cell>
          <cell r="F99">
            <v>14375000</v>
          </cell>
          <cell r="G99">
            <v>0</v>
          </cell>
          <cell r="H99">
            <v>2000000</v>
          </cell>
          <cell r="I99">
            <v>0</v>
          </cell>
          <cell r="J99">
            <v>0</v>
          </cell>
          <cell r="K99">
            <v>20321700</v>
          </cell>
          <cell r="L99">
            <v>3864631.03448276</v>
          </cell>
          <cell r="M99">
            <v>16457068.9655172</v>
          </cell>
          <cell r="N99">
            <v>1.14483958020989</v>
          </cell>
          <cell r="O99" t="str">
            <v>发票与申报投资额差异；税金</v>
          </cell>
          <cell r="P99" t="str">
            <v>通过</v>
          </cell>
        </row>
        <row r="100">
          <cell r="D100" t="str">
            <v>中国宁波外轮代理有限公司标准化推广应用</v>
          </cell>
          <cell r="E100">
            <v>1500000</v>
          </cell>
          <cell r="F100">
            <v>5160000</v>
          </cell>
          <cell r="G100" t="str">
            <v>向地方商务委报送自己调减预审投资额</v>
          </cell>
          <cell r="H100">
            <v>450000</v>
          </cell>
          <cell r="I100">
            <v>0</v>
          </cell>
          <cell r="J100">
            <v>0</v>
          </cell>
          <cell r="K100">
            <v>1800000</v>
          </cell>
          <cell r="L100">
            <v>248275.862068965</v>
          </cell>
          <cell r="M100">
            <v>1551724.13793103</v>
          </cell>
          <cell r="N100">
            <v>1.03448275862069</v>
          </cell>
          <cell r="O100" t="str">
            <v>税金</v>
          </cell>
          <cell r="P100" t="str">
            <v>通过</v>
          </cell>
        </row>
        <row r="101">
          <cell r="D101" t="str">
            <v>宁波江北笑眯眯仓储有限公司冷冻（藏）库建设</v>
          </cell>
          <cell r="E101">
            <v>14500000</v>
          </cell>
          <cell r="F101">
            <v>14500000</v>
          </cell>
          <cell r="G101">
            <v>0</v>
          </cell>
          <cell r="H101">
            <v>5800000</v>
          </cell>
          <cell r="I101">
            <v>6720000</v>
          </cell>
          <cell r="J101">
            <v>0</v>
          </cell>
          <cell r="K101">
            <v>15633073.74</v>
          </cell>
          <cell r="L101">
            <v>2469709.12</v>
          </cell>
          <cell r="M101">
            <v>13163364.62</v>
          </cell>
          <cell r="N101">
            <v>0.907818249655172</v>
          </cell>
          <cell r="O101" t="str">
            <v>申报数与发票差异；发票11月份和12月份；现金支付核减</v>
          </cell>
          <cell r="P101" t="str">
            <v>通过</v>
          </cell>
        </row>
        <row r="102">
          <cell r="D102" t="str">
            <v>宁波江北笑眯眯仓储有限公司低温分拣加工（生产）车间</v>
          </cell>
          <cell r="E102">
            <v>1000000</v>
          </cell>
          <cell r="F102">
            <v>1000000</v>
          </cell>
          <cell r="G102">
            <v>0</v>
          </cell>
          <cell r="H102">
            <v>400000</v>
          </cell>
          <cell r="I102">
            <v>0</v>
          </cell>
          <cell r="J102">
            <v>0</v>
          </cell>
          <cell r="K102">
            <v>0</v>
          </cell>
          <cell r="L102">
            <v>0</v>
          </cell>
          <cell r="M102">
            <v>0</v>
          </cell>
          <cell r="N102">
            <v>0</v>
          </cell>
          <cell r="O102">
            <v>0</v>
          </cell>
          <cell r="P102" t="str">
            <v>未通过</v>
          </cell>
        </row>
        <row r="103">
          <cell r="D103" t="str">
            <v>宁波江北笑眯眯仓储有限公司冷链交接货设施</v>
          </cell>
          <cell r="E103">
            <v>1300000</v>
          </cell>
          <cell r="F103">
            <v>1300000</v>
          </cell>
          <cell r="G103">
            <v>0</v>
          </cell>
          <cell r="H103">
            <v>520000</v>
          </cell>
          <cell r="I103">
            <v>0</v>
          </cell>
          <cell r="J103">
            <v>0</v>
          </cell>
          <cell r="K103">
            <v>1344320.99</v>
          </cell>
          <cell r="L103">
            <v>67961.17</v>
          </cell>
          <cell r="M103">
            <v>1276359.82</v>
          </cell>
          <cell r="N103">
            <v>0.981815246153846</v>
          </cell>
          <cell r="O103" t="str">
            <v>发票11月份</v>
          </cell>
          <cell r="P103" t="str">
            <v>通过</v>
          </cell>
        </row>
        <row r="104">
          <cell r="D104" t="str">
            <v>宁波牛奶集团标准化推广应用</v>
          </cell>
          <cell r="E104">
            <v>9220000</v>
          </cell>
          <cell r="F104">
            <v>9220000</v>
          </cell>
          <cell r="G104">
            <v>0</v>
          </cell>
          <cell r="H104">
            <v>2766000</v>
          </cell>
          <cell r="I104">
            <v>2766000</v>
          </cell>
          <cell r="J104">
            <v>1936200</v>
          </cell>
          <cell r="K104">
            <v>9598429.48</v>
          </cell>
          <cell r="L104">
            <v>0</v>
          </cell>
          <cell r="M104">
            <v>9598429.48</v>
          </cell>
          <cell r="N104">
            <v>1.04104441214751</v>
          </cell>
          <cell r="O104">
            <v>0</v>
          </cell>
          <cell r="P104" t="str">
            <v>通过</v>
          </cell>
        </row>
        <row r="105">
          <cell r="D105" t="str">
            <v>宁波市江北鹭发水产冻品贸易有限公司冷冻（藏）库建设</v>
          </cell>
          <cell r="E105">
            <v>1825000</v>
          </cell>
          <cell r="F105">
            <v>1825000</v>
          </cell>
          <cell r="G105">
            <v>0</v>
          </cell>
          <cell r="H105">
            <v>730000</v>
          </cell>
          <cell r="I105">
            <v>730000</v>
          </cell>
          <cell r="J105">
            <v>511000</v>
          </cell>
          <cell r="K105">
            <v>2226214.9992</v>
          </cell>
          <cell r="L105">
            <v>283900.145182906</v>
          </cell>
          <cell r="M105">
            <v>1942314.85401709</v>
          </cell>
          <cell r="N105">
            <v>1.06428211179019</v>
          </cell>
          <cell r="O105" t="str">
            <v>税金</v>
          </cell>
          <cell r="P105" t="str">
            <v>通过</v>
          </cell>
        </row>
        <row r="106">
          <cell r="D106" t="str">
            <v>宁波三雪食品有限公司冷冻（藏）库建设</v>
          </cell>
          <cell r="E106">
            <v>1197126</v>
          </cell>
          <cell r="F106">
            <v>1197126</v>
          </cell>
          <cell r="G106">
            <v>0</v>
          </cell>
          <cell r="H106">
            <v>478850.4</v>
          </cell>
          <cell r="I106">
            <v>673250.4</v>
          </cell>
          <cell r="J106">
            <v>335195.28</v>
          </cell>
          <cell r="K106">
            <v>1305129</v>
          </cell>
          <cell r="L106">
            <v>280400.464282583</v>
          </cell>
          <cell r="M106">
            <v>1024728.53571742</v>
          </cell>
          <cell r="N106">
            <v>0.855990543783542</v>
          </cell>
          <cell r="O106" t="str">
            <v>申报金额和发票差异</v>
          </cell>
          <cell r="P106" t="str">
            <v>通过</v>
          </cell>
        </row>
        <row r="107">
          <cell r="D107" t="str">
            <v>宁波三雪食品有限公司标准化推广应用项目</v>
          </cell>
          <cell r="E107">
            <v>648000</v>
          </cell>
          <cell r="F107">
            <v>722000</v>
          </cell>
          <cell r="G107" t="str">
            <v>向地方商务委报送自己调减预审投资额</v>
          </cell>
          <cell r="H107">
            <v>194400</v>
          </cell>
          <cell r="I107">
            <v>0</v>
          </cell>
          <cell r="J107">
            <v>0</v>
          </cell>
          <cell r="K107">
            <v>456310</v>
          </cell>
          <cell r="L107">
            <v>51268.92</v>
          </cell>
          <cell r="M107">
            <v>405041.08</v>
          </cell>
          <cell r="N107">
            <v>0.625063395061728</v>
          </cell>
          <cell r="O107" t="str">
            <v>增值税</v>
          </cell>
          <cell r="P107" t="str">
            <v>未通过</v>
          </cell>
        </row>
        <row r="108">
          <cell r="D108" t="str">
            <v>宁波三雪食品有限公司低温分拣加工（生产）车间</v>
          </cell>
          <cell r="E108">
            <v>0</v>
          </cell>
          <cell r="F108">
            <v>718087</v>
          </cell>
          <cell r="G108" t="str">
            <v>放弃</v>
          </cell>
          <cell r="H108">
            <v>0</v>
          </cell>
          <cell r="I108">
            <v>0</v>
          </cell>
          <cell r="J108">
            <v>0</v>
          </cell>
          <cell r="K108">
            <v>0</v>
          </cell>
          <cell r="L108">
            <v>0</v>
          </cell>
          <cell r="M108">
            <v>0</v>
          </cell>
          <cell r="N108">
            <v>0</v>
          </cell>
          <cell r="O108">
            <v>0</v>
          </cell>
          <cell r="P108" t="str">
            <v>通过</v>
          </cell>
        </row>
        <row r="109">
          <cell r="D109" t="str">
            <v>浙江蓝雪食品有限公司低温分拣加工（生产）车间</v>
          </cell>
          <cell r="E109">
            <v>5020000</v>
          </cell>
          <cell r="F109">
            <v>5020000</v>
          </cell>
          <cell r="G109">
            <v>0</v>
          </cell>
          <cell r="H109">
            <v>2000000</v>
          </cell>
          <cell r="I109">
            <v>2914800</v>
          </cell>
          <cell r="J109">
            <v>2040360</v>
          </cell>
          <cell r="K109">
            <v>4652000</v>
          </cell>
          <cell r="L109">
            <v>7083.33</v>
          </cell>
          <cell r="M109">
            <v>4644916.67</v>
          </cell>
          <cell r="N109">
            <v>0.925282205179283</v>
          </cell>
          <cell r="O109" t="str">
            <v>发票与申报实际投资额差异部分和部分现金支付核减</v>
          </cell>
          <cell r="P109" t="str">
            <v>通过</v>
          </cell>
        </row>
        <row r="110">
          <cell r="D110" t="str">
            <v>浙江蓝雪食品有限公司冷链交接货设施</v>
          </cell>
          <cell r="E110">
            <v>2287000</v>
          </cell>
          <cell r="F110">
            <v>2287000</v>
          </cell>
          <cell r="G110">
            <v>0</v>
          </cell>
          <cell r="H110">
            <v>914800</v>
          </cell>
          <cell r="I110">
            <v>0</v>
          </cell>
          <cell r="J110">
            <v>0</v>
          </cell>
          <cell r="K110">
            <v>2320000</v>
          </cell>
          <cell r="L110">
            <v>16594.79</v>
          </cell>
          <cell r="M110">
            <v>2303405.21</v>
          </cell>
          <cell r="N110">
            <v>1.00717324442501</v>
          </cell>
          <cell r="O110" t="str">
            <v>发票与申报实际投资额差异部分和部分现金支付核减</v>
          </cell>
          <cell r="P110" t="str">
            <v>通过</v>
          </cell>
        </row>
        <row r="111">
          <cell r="D111" t="str">
            <v>宁海县国鸿肉类加工有限公司冷冻（藏）库建设</v>
          </cell>
          <cell r="E111">
            <v>4557510</v>
          </cell>
          <cell r="F111">
            <v>4557510</v>
          </cell>
          <cell r="G111">
            <v>0</v>
          </cell>
          <cell r="H111">
            <v>1823004</v>
          </cell>
          <cell r="I111">
            <v>3740004</v>
          </cell>
          <cell r="J111">
            <v>0</v>
          </cell>
          <cell r="K111">
            <v>6960000</v>
          </cell>
          <cell r="L111">
            <v>0</v>
          </cell>
          <cell r="M111">
            <v>6960000</v>
          </cell>
          <cell r="N111">
            <v>1.52714969358268</v>
          </cell>
          <cell r="O111">
            <v>0</v>
          </cell>
          <cell r="P111" t="str">
            <v>通过</v>
          </cell>
        </row>
        <row r="112">
          <cell r="D112" t="str">
            <v>宁海县国鸿肉类加工有限公司低温分拣加工（生产）车间</v>
          </cell>
          <cell r="E112">
            <v>1080000</v>
          </cell>
          <cell r="F112">
            <v>1080000</v>
          </cell>
          <cell r="G112">
            <v>0</v>
          </cell>
          <cell r="H112">
            <v>432000</v>
          </cell>
          <cell r="I112">
            <v>0</v>
          </cell>
          <cell r="J112">
            <v>0</v>
          </cell>
          <cell r="K112">
            <v>1630000</v>
          </cell>
          <cell r="L112">
            <v>0</v>
          </cell>
          <cell r="M112">
            <v>1630000</v>
          </cell>
          <cell r="N112">
            <v>1.50925925925926</v>
          </cell>
          <cell r="O112">
            <v>0</v>
          </cell>
          <cell r="P112" t="str">
            <v>通过</v>
          </cell>
        </row>
        <row r="113">
          <cell r="D113" t="str">
            <v>宁海县国鸿肉类加工有限公司冷链交接货设施</v>
          </cell>
          <cell r="E113">
            <v>1000000</v>
          </cell>
          <cell r="F113">
            <v>1000000</v>
          </cell>
          <cell r="G113">
            <v>0</v>
          </cell>
          <cell r="H113">
            <v>400000</v>
          </cell>
          <cell r="I113">
            <v>0</v>
          </cell>
          <cell r="J113">
            <v>0</v>
          </cell>
          <cell r="K113">
            <v>1690000</v>
          </cell>
          <cell r="L113">
            <v>0</v>
          </cell>
          <cell r="M113">
            <v>1690000</v>
          </cell>
          <cell r="N113">
            <v>1.69</v>
          </cell>
          <cell r="O113">
            <v>0</v>
          </cell>
          <cell r="P113" t="str">
            <v>通过</v>
          </cell>
        </row>
        <row r="114">
          <cell r="D114" t="str">
            <v>宁海县国鸿肉类加工有限公司业务信息系统建设</v>
          </cell>
          <cell r="E114">
            <v>350000</v>
          </cell>
          <cell r="F114">
            <v>350000</v>
          </cell>
          <cell r="G114">
            <v>0</v>
          </cell>
          <cell r="H114">
            <v>140000</v>
          </cell>
          <cell r="I114">
            <v>0</v>
          </cell>
          <cell r="J114">
            <v>0</v>
          </cell>
          <cell r="K114">
            <v>1216211</v>
          </cell>
          <cell r="L114">
            <v>0</v>
          </cell>
          <cell r="M114">
            <v>1216211</v>
          </cell>
          <cell r="N114">
            <v>3.47488857142857</v>
          </cell>
          <cell r="O114">
            <v>0</v>
          </cell>
          <cell r="P114" t="str">
            <v>通过</v>
          </cell>
        </row>
        <row r="115">
          <cell r="D115" t="str">
            <v>宁海县国鸿肉类加工有限公司标准化推广应用</v>
          </cell>
          <cell r="E115">
            <v>3150000</v>
          </cell>
          <cell r="F115">
            <v>3150000</v>
          </cell>
          <cell r="G115">
            <v>0</v>
          </cell>
          <cell r="H115">
            <v>945000</v>
          </cell>
          <cell r="I115">
            <v>0</v>
          </cell>
          <cell r="J115">
            <v>0</v>
          </cell>
          <cell r="K115">
            <v>0</v>
          </cell>
          <cell r="L115">
            <v>0</v>
          </cell>
          <cell r="M115">
            <v>0</v>
          </cell>
          <cell r="N115">
            <v>0</v>
          </cell>
          <cell r="O115">
            <v>0</v>
          </cell>
          <cell r="P115" t="str">
            <v>未通过</v>
          </cell>
        </row>
        <row r="116">
          <cell r="D116" t="str">
            <v>宁波博森农产品有限公司冷冻（藏）库建设</v>
          </cell>
          <cell r="E116">
            <v>1966400</v>
          </cell>
          <cell r="F116">
            <v>1966400</v>
          </cell>
          <cell r="G116">
            <v>0</v>
          </cell>
          <cell r="H116">
            <v>786560</v>
          </cell>
          <cell r="I116">
            <v>926560</v>
          </cell>
          <cell r="J116">
            <v>0</v>
          </cell>
          <cell r="K116">
            <v>1966400</v>
          </cell>
          <cell r="L116">
            <v>83157.5</v>
          </cell>
          <cell r="M116">
            <v>1883242.5</v>
          </cell>
          <cell r="N116">
            <v>0.957710791293735</v>
          </cell>
          <cell r="O116" t="str">
            <v>支付给个人</v>
          </cell>
          <cell r="P116" t="str">
            <v>通过</v>
          </cell>
        </row>
        <row r="117">
          <cell r="D117" t="str">
            <v>宁波博森农产品有限公司业务信息系统建设</v>
          </cell>
          <cell r="E117">
            <v>350000</v>
          </cell>
          <cell r="F117">
            <v>350000</v>
          </cell>
          <cell r="G117">
            <v>0</v>
          </cell>
          <cell r="H117">
            <v>140000</v>
          </cell>
          <cell r="I117">
            <v>0</v>
          </cell>
          <cell r="J117">
            <v>0</v>
          </cell>
          <cell r="K117">
            <v>375956</v>
          </cell>
          <cell r="L117">
            <v>0</v>
          </cell>
          <cell r="M117">
            <v>375956</v>
          </cell>
          <cell r="N117">
            <v>1.07416</v>
          </cell>
          <cell r="O117">
            <v>0</v>
          </cell>
          <cell r="P117" t="str">
            <v>通过</v>
          </cell>
        </row>
        <row r="118">
          <cell r="D118" t="str">
            <v>宁海盛宁水产有限公司三头低温保鲜库建设</v>
          </cell>
          <cell r="E118">
            <v>90770</v>
          </cell>
          <cell r="F118">
            <v>90770</v>
          </cell>
          <cell r="G118">
            <v>0</v>
          </cell>
          <cell r="H118">
            <v>36308</v>
          </cell>
          <cell r="I118">
            <v>36308</v>
          </cell>
          <cell r="J118">
            <v>0</v>
          </cell>
          <cell r="K118">
            <v>0</v>
          </cell>
          <cell r="L118">
            <v>0</v>
          </cell>
          <cell r="M118">
            <v>0</v>
          </cell>
          <cell r="N118">
            <v>0</v>
          </cell>
          <cell r="O118">
            <v>0</v>
          </cell>
          <cell r="P118" t="str">
            <v>放弃</v>
          </cell>
        </row>
        <row r="119">
          <cell r="D119" t="str">
            <v>宁海县农佳汇食品配送有限公司三头低温保鲜库</v>
          </cell>
          <cell r="E119">
            <v>998020</v>
          </cell>
          <cell r="F119">
            <v>998020</v>
          </cell>
          <cell r="G119">
            <v>0</v>
          </cell>
          <cell r="H119">
            <v>399208</v>
          </cell>
          <cell r="I119">
            <v>399208</v>
          </cell>
          <cell r="J119">
            <v>0</v>
          </cell>
          <cell r="K119">
            <v>1040600</v>
          </cell>
          <cell r="L119">
            <v>603100</v>
          </cell>
          <cell r="M119">
            <v>437500</v>
          </cell>
          <cell r="N119">
            <v>0.438367968577784</v>
          </cell>
          <cell r="O119" t="str">
            <v>付款在12月</v>
          </cell>
          <cell r="P119" t="str">
            <v>待处理</v>
          </cell>
        </row>
        <row r="120">
          <cell r="D120" t="str">
            <v>象山聚鑫水产养殖专业合作社标准化推广应用</v>
          </cell>
          <cell r="E120">
            <v>3466666.66666667</v>
          </cell>
          <cell r="F120">
            <v>3466666.66666667</v>
          </cell>
          <cell r="G120">
            <v>0</v>
          </cell>
          <cell r="H120">
            <v>1040000</v>
          </cell>
          <cell r="I120">
            <v>1040000</v>
          </cell>
          <cell r="J120">
            <v>728000.000000001</v>
          </cell>
          <cell r="K120">
            <v>3350100</v>
          </cell>
          <cell r="L120">
            <v>0</v>
          </cell>
          <cell r="M120">
            <v>3350100</v>
          </cell>
          <cell r="N120">
            <v>0.966374999999999</v>
          </cell>
          <cell r="O120">
            <v>0</v>
          </cell>
          <cell r="P120" t="str">
            <v>通过</v>
          </cell>
        </row>
        <row r="121">
          <cell r="D121" t="str">
            <v>宁波易家鲜商贸发展有限公司标准化推广应用</v>
          </cell>
          <cell r="E121">
            <v>10980000</v>
          </cell>
          <cell r="F121">
            <v>10980000</v>
          </cell>
          <cell r="G121">
            <v>0</v>
          </cell>
          <cell r="H121">
            <v>3000000</v>
          </cell>
          <cell r="I121">
            <v>3000000</v>
          </cell>
          <cell r="J121">
            <v>2100000</v>
          </cell>
          <cell r="K121">
            <v>10075279.8</v>
          </cell>
          <cell r="L121">
            <v>0</v>
          </cell>
          <cell r="M121">
            <v>10075279.8</v>
          </cell>
          <cell r="N121">
            <v>0.917602896174863</v>
          </cell>
          <cell r="O121">
            <v>0</v>
          </cell>
          <cell r="P121" t="str">
            <v>通过</v>
          </cell>
        </row>
        <row r="122">
          <cell r="D122" t="str">
            <v>宁波久洋水产食品有限公司冷冻（藏）库建设</v>
          </cell>
          <cell r="E122">
            <v>4800000</v>
          </cell>
          <cell r="F122">
            <v>4800000</v>
          </cell>
          <cell r="G122">
            <v>0</v>
          </cell>
          <cell r="H122">
            <v>1920000</v>
          </cell>
          <cell r="I122">
            <v>4137000</v>
          </cell>
          <cell r="J122">
            <v>0</v>
          </cell>
          <cell r="K122">
            <v>0</v>
          </cell>
          <cell r="L122">
            <v>0</v>
          </cell>
          <cell r="M122">
            <v>0</v>
          </cell>
          <cell r="N122">
            <v>0</v>
          </cell>
          <cell r="O122">
            <v>0</v>
          </cell>
          <cell r="P122" t="str">
            <v>放弃</v>
          </cell>
        </row>
        <row r="123">
          <cell r="D123" t="str">
            <v>宁波久洋水产食品有限公司标准化推广应用项目</v>
          </cell>
          <cell r="E123">
            <v>7390000</v>
          </cell>
          <cell r="F123">
            <v>7390000</v>
          </cell>
          <cell r="G123">
            <v>0</v>
          </cell>
          <cell r="H123">
            <v>2217000</v>
          </cell>
          <cell r="I123">
            <v>0</v>
          </cell>
          <cell r="J123">
            <v>0</v>
          </cell>
          <cell r="K123">
            <v>0</v>
          </cell>
          <cell r="L123">
            <v>0</v>
          </cell>
          <cell r="M123">
            <v>0</v>
          </cell>
          <cell r="N123">
            <v>0</v>
          </cell>
          <cell r="O123">
            <v>0</v>
          </cell>
          <cell r="P123" t="str">
            <v>通过</v>
          </cell>
        </row>
        <row r="124">
          <cell r="D124" t="str">
            <v>宁波田园牧歌农业发展有限公司冷冻（藏）库建设</v>
          </cell>
          <cell r="E124">
            <v>639921</v>
          </cell>
          <cell r="F124">
            <v>639921</v>
          </cell>
          <cell r="G124">
            <v>0</v>
          </cell>
          <cell r="H124">
            <v>255968.4</v>
          </cell>
          <cell r="I124">
            <v>571928</v>
          </cell>
          <cell r="J124">
            <v>0</v>
          </cell>
          <cell r="K124">
            <v>605098</v>
          </cell>
          <cell r="L124">
            <v>0</v>
          </cell>
          <cell r="M124">
            <v>605098</v>
          </cell>
          <cell r="N124">
            <v>0.945582345320751</v>
          </cell>
          <cell r="O124">
            <v>0</v>
          </cell>
          <cell r="P124" t="str">
            <v>通过</v>
          </cell>
        </row>
        <row r="125">
          <cell r="D125" t="str">
            <v>宁波田园牧歌农业发展有限公司低温分拣加工（生产）车间</v>
          </cell>
          <cell r="E125">
            <v>789899</v>
          </cell>
          <cell r="F125">
            <v>789899</v>
          </cell>
          <cell r="G125">
            <v>0</v>
          </cell>
          <cell r="H125">
            <v>315959.6</v>
          </cell>
          <cell r="I125">
            <v>0</v>
          </cell>
          <cell r="J125">
            <v>0</v>
          </cell>
          <cell r="K125">
            <v>946902</v>
          </cell>
          <cell r="L125">
            <v>0</v>
          </cell>
          <cell r="M125">
            <v>946902</v>
          </cell>
          <cell r="N125">
            <v>1.19876338620507</v>
          </cell>
          <cell r="O125">
            <v>0</v>
          </cell>
          <cell r="P125" t="str">
            <v>通过</v>
          </cell>
        </row>
        <row r="126">
          <cell r="D126" t="str">
            <v>象山海天食品有限公司标准化推广应用项目</v>
          </cell>
          <cell r="E126">
            <v>1811000</v>
          </cell>
          <cell r="F126">
            <v>1811000</v>
          </cell>
          <cell r="G126">
            <v>0</v>
          </cell>
          <cell r="H126">
            <v>543300</v>
          </cell>
          <cell r="I126">
            <v>543300</v>
          </cell>
          <cell r="J126">
            <v>0</v>
          </cell>
          <cell r="K126">
            <v>0</v>
          </cell>
          <cell r="L126">
            <v>0</v>
          </cell>
          <cell r="M126">
            <v>0</v>
          </cell>
          <cell r="N126">
            <v>0</v>
          </cell>
          <cell r="O126">
            <v>0</v>
          </cell>
          <cell r="P126" t="str">
            <v>放弃</v>
          </cell>
        </row>
        <row r="127">
          <cell r="D127" t="str">
            <v>宁波爱默隆生鲜连锁有限公司绿色环保冷冻冷藏设施项目</v>
          </cell>
          <cell r="E127">
            <v>5083300</v>
          </cell>
          <cell r="F127">
            <v>5083300</v>
          </cell>
          <cell r="G127">
            <v>0</v>
          </cell>
          <cell r="H127">
            <v>2033320</v>
          </cell>
          <cell r="I127">
            <v>2520592</v>
          </cell>
          <cell r="J127">
            <v>1764414.4</v>
          </cell>
          <cell r="K127">
            <v>4325752.06</v>
          </cell>
          <cell r="L127">
            <v>693501.63</v>
          </cell>
          <cell r="M127">
            <v>3632250.43</v>
          </cell>
          <cell r="N127">
            <v>0.714545753742647</v>
          </cell>
          <cell r="O127" t="str">
            <v>增值税税额和计入营业费用的维修费核减</v>
          </cell>
          <cell r="P127" t="str">
            <v>通过</v>
          </cell>
        </row>
        <row r="128">
          <cell r="D128" t="str">
            <v>宁波爱默隆生鲜连锁有限公司业务信息系统建设</v>
          </cell>
          <cell r="E128">
            <v>1218180</v>
          </cell>
          <cell r="F128">
            <v>1218180</v>
          </cell>
          <cell r="G128">
            <v>0</v>
          </cell>
          <cell r="H128">
            <v>487272</v>
          </cell>
          <cell r="I128">
            <v>0</v>
          </cell>
          <cell r="J128">
            <v>0</v>
          </cell>
          <cell r="K128">
            <v>1348520.8</v>
          </cell>
          <cell r="L128">
            <v>82941.0803448276</v>
          </cell>
          <cell r="M128">
            <v>1265579.71965517</v>
          </cell>
          <cell r="N128">
            <v>1.03891027570242</v>
          </cell>
          <cell r="O128" t="str">
            <v>增值税税额</v>
          </cell>
          <cell r="P128" t="str">
            <v>通过</v>
          </cell>
        </row>
        <row r="129">
          <cell r="D129" t="str">
            <v>宁波市鄞州区爱默隆市场管理有限公司绿色环保冷冻冷藏设施项目</v>
          </cell>
          <cell r="E129">
            <v>1674750</v>
          </cell>
          <cell r="F129">
            <v>1674750</v>
          </cell>
          <cell r="G129">
            <v>0</v>
          </cell>
          <cell r="H129">
            <v>669900</v>
          </cell>
          <cell r="I129">
            <v>669900</v>
          </cell>
          <cell r="J129">
            <v>468930</v>
          </cell>
          <cell r="K129">
            <v>1852548</v>
          </cell>
          <cell r="L129">
            <v>178384.900614915</v>
          </cell>
          <cell r="M129">
            <v>1674163.09938509</v>
          </cell>
          <cell r="N129">
            <v>0.999649559268598</v>
          </cell>
          <cell r="O129" t="str">
            <v>税金</v>
          </cell>
          <cell r="P129" t="str">
            <v>通过</v>
          </cell>
        </row>
        <row r="130">
          <cell r="D130" t="str">
            <v>宁波市鄞州船埠头农产品配送有限公司业务信息系统建设</v>
          </cell>
          <cell r="E130">
            <v>1229560</v>
          </cell>
          <cell r="F130">
            <v>1229560</v>
          </cell>
          <cell r="G130">
            <v>0</v>
          </cell>
          <cell r="H130">
            <v>491824</v>
          </cell>
          <cell r="I130">
            <v>1091824</v>
          </cell>
          <cell r="J130">
            <v>764276.8</v>
          </cell>
          <cell r="K130">
            <v>1323938.2</v>
          </cell>
          <cell r="L130">
            <v>76096.6828596874</v>
          </cell>
          <cell r="M130">
            <v>1247841.51714031</v>
          </cell>
          <cell r="N130">
            <v>1.01486834082136</v>
          </cell>
          <cell r="O130" t="str">
            <v>增值税税金</v>
          </cell>
          <cell r="P130" t="str">
            <v>通过</v>
          </cell>
        </row>
        <row r="131">
          <cell r="D131" t="str">
            <v>宁波市鄞州船埠头农产品配送有限公司标准化推广应用</v>
          </cell>
          <cell r="E131">
            <v>2000000</v>
          </cell>
          <cell r="F131">
            <v>2000000</v>
          </cell>
          <cell r="G131">
            <v>0</v>
          </cell>
          <cell r="H131">
            <v>600000</v>
          </cell>
          <cell r="I131">
            <v>0</v>
          </cell>
          <cell r="J131">
            <v>0</v>
          </cell>
          <cell r="K131">
            <v>2066080</v>
          </cell>
          <cell r="L131">
            <v>265311</v>
          </cell>
          <cell r="M131">
            <v>1800769</v>
          </cell>
          <cell r="N131">
            <v>0.9003845</v>
          </cell>
          <cell r="O131" t="str">
            <v>增值税税金和检测费</v>
          </cell>
          <cell r="P131" t="str">
            <v>通过</v>
          </cell>
        </row>
        <row r="132">
          <cell r="D132" t="str">
            <v>宁波安和达菜篮子配送有限公司三头低温保鲜库建设</v>
          </cell>
          <cell r="E132">
            <v>760000</v>
          </cell>
          <cell r="F132">
            <v>760000</v>
          </cell>
          <cell r="G132">
            <v>0</v>
          </cell>
          <cell r="H132">
            <v>304000</v>
          </cell>
          <cell r="I132">
            <v>5268000</v>
          </cell>
          <cell r="J132">
            <v>3687600</v>
          </cell>
          <cell r="K132">
            <v>768496</v>
          </cell>
          <cell r="L132">
            <v>5825.24</v>
          </cell>
          <cell r="M132">
            <v>762670.76</v>
          </cell>
          <cell r="N132">
            <v>1.00351415789474</v>
          </cell>
          <cell r="O132" t="str">
            <v>税金</v>
          </cell>
          <cell r="P132" t="str">
            <v>通过</v>
          </cell>
        </row>
        <row r="133">
          <cell r="D133" t="str">
            <v>宁波安和达菜篮子配送有限公司冷冻（藏）库建设</v>
          </cell>
          <cell r="E133">
            <v>8190000</v>
          </cell>
          <cell r="F133">
            <v>8190000</v>
          </cell>
          <cell r="G133">
            <v>0</v>
          </cell>
          <cell r="H133">
            <v>3276000</v>
          </cell>
          <cell r="I133">
            <v>0</v>
          </cell>
          <cell r="J133">
            <v>0</v>
          </cell>
          <cell r="K133">
            <v>8185993.94</v>
          </cell>
          <cell r="L133">
            <v>154045.74965812</v>
          </cell>
          <cell r="M133">
            <v>8031948.19034188</v>
          </cell>
          <cell r="N133">
            <v>0.980701854742598</v>
          </cell>
          <cell r="O133" t="str">
            <v>税金</v>
          </cell>
          <cell r="P133" t="str">
            <v>通过</v>
          </cell>
        </row>
        <row r="134">
          <cell r="D134" t="str">
            <v>宁波安和达菜篮子配送有限公司低温分拣加工（生产）车间</v>
          </cell>
          <cell r="E134">
            <v>1790000</v>
          </cell>
          <cell r="F134">
            <v>1790000</v>
          </cell>
          <cell r="G134">
            <v>0</v>
          </cell>
          <cell r="H134">
            <v>716000</v>
          </cell>
          <cell r="I134">
            <v>0</v>
          </cell>
          <cell r="J134">
            <v>0</v>
          </cell>
          <cell r="K134">
            <v>1789250</v>
          </cell>
          <cell r="L134">
            <v>17467.2933333333</v>
          </cell>
          <cell r="M134">
            <v>1771782.70666667</v>
          </cell>
          <cell r="N134">
            <v>0.989822741154562</v>
          </cell>
          <cell r="O134" t="str">
            <v>税金</v>
          </cell>
          <cell r="P134" t="str">
            <v>通过</v>
          </cell>
        </row>
        <row r="135">
          <cell r="D135" t="str">
            <v>宁波安和达菜篮子配送有限公司冷链交接货设施</v>
          </cell>
          <cell r="E135">
            <v>1010000</v>
          </cell>
          <cell r="F135">
            <v>1010000</v>
          </cell>
          <cell r="G135">
            <v>0</v>
          </cell>
          <cell r="H135">
            <v>404000</v>
          </cell>
          <cell r="I135">
            <v>0</v>
          </cell>
          <cell r="J135">
            <v>0</v>
          </cell>
          <cell r="K135">
            <v>1123303</v>
          </cell>
          <cell r="L135">
            <v>73245.04</v>
          </cell>
          <cell r="M135">
            <v>1050057.96</v>
          </cell>
          <cell r="N135">
            <v>1.03966134653465</v>
          </cell>
          <cell r="O135" t="str">
            <v>税金</v>
          </cell>
          <cell r="P135" t="str">
            <v>通过</v>
          </cell>
        </row>
        <row r="136">
          <cell r="D136" t="str">
            <v>宁波安和达菜篮子配送有限公司业务信息系统建设</v>
          </cell>
          <cell r="E136">
            <v>850000</v>
          </cell>
          <cell r="F136">
            <v>850000</v>
          </cell>
          <cell r="G136">
            <v>0</v>
          </cell>
          <cell r="H136">
            <v>340000</v>
          </cell>
          <cell r="I136">
            <v>0</v>
          </cell>
          <cell r="J136">
            <v>0</v>
          </cell>
          <cell r="K136">
            <v>931137</v>
          </cell>
          <cell r="L136">
            <v>95091.8</v>
          </cell>
          <cell r="M136">
            <v>836045.2</v>
          </cell>
          <cell r="N136">
            <v>0.983582588235294</v>
          </cell>
          <cell r="O136" t="str">
            <v>税金</v>
          </cell>
          <cell r="P136" t="str">
            <v>通过</v>
          </cell>
        </row>
        <row r="137">
          <cell r="D137" t="str">
            <v>宁波安和达菜篮子配送有限公司标准化推广应用</v>
          </cell>
          <cell r="E137">
            <v>760000</v>
          </cell>
          <cell r="F137">
            <v>760000</v>
          </cell>
          <cell r="G137">
            <v>0</v>
          </cell>
          <cell r="H137">
            <v>228000</v>
          </cell>
          <cell r="I137">
            <v>0</v>
          </cell>
          <cell r="J137">
            <v>0</v>
          </cell>
          <cell r="K137">
            <v>798424.79</v>
          </cell>
          <cell r="L137">
            <v>0</v>
          </cell>
          <cell r="M137">
            <v>798424.79</v>
          </cell>
          <cell r="N137">
            <v>1.05055893421053</v>
          </cell>
          <cell r="O137">
            <v>0</v>
          </cell>
          <cell r="P137" t="str">
            <v>通过</v>
          </cell>
        </row>
        <row r="138">
          <cell r="D138" t="str">
            <v>宁波市绿盛菜篮子商品配送有限公司冷冻（藏）库建设</v>
          </cell>
          <cell r="E138">
            <v>850000</v>
          </cell>
          <cell r="F138">
            <v>850000</v>
          </cell>
          <cell r="G138">
            <v>0</v>
          </cell>
          <cell r="H138">
            <v>340000</v>
          </cell>
          <cell r="I138">
            <v>1736000</v>
          </cell>
          <cell r="J138">
            <v>1089200</v>
          </cell>
          <cell r="K138">
            <v>978500</v>
          </cell>
          <cell r="L138">
            <v>28500</v>
          </cell>
          <cell r="M138">
            <v>950000</v>
          </cell>
          <cell r="N138">
            <v>1.11764705882353</v>
          </cell>
          <cell r="O138" t="str">
            <v>税金</v>
          </cell>
          <cell r="P138" t="str">
            <v>通过</v>
          </cell>
        </row>
        <row r="139">
          <cell r="D139" t="str">
            <v>宁波市绿盛菜篮子商品配送有限公司低温分拣加工（生产）车间</v>
          </cell>
          <cell r="E139">
            <v>2800000</v>
          </cell>
          <cell r="F139">
            <v>2800000</v>
          </cell>
          <cell r="G139">
            <v>0</v>
          </cell>
          <cell r="H139">
            <v>1120000</v>
          </cell>
          <cell r="I139">
            <v>0</v>
          </cell>
          <cell r="J139">
            <v>0</v>
          </cell>
          <cell r="K139">
            <v>3124700</v>
          </cell>
          <cell r="L139">
            <v>128672.43</v>
          </cell>
          <cell r="M139">
            <v>2996027.57</v>
          </cell>
          <cell r="N139">
            <v>1.07000984642857</v>
          </cell>
          <cell r="O139" t="str">
            <v>税金</v>
          </cell>
          <cell r="P139" t="str">
            <v>通过</v>
          </cell>
        </row>
        <row r="140">
          <cell r="D140" t="str">
            <v>宁波市绿盛菜篮子商品配送有限公司业务信息系统建设</v>
          </cell>
          <cell r="E140">
            <v>450000</v>
          </cell>
          <cell r="F140">
            <v>450000</v>
          </cell>
          <cell r="G140">
            <v>0</v>
          </cell>
          <cell r="H140">
            <v>180000</v>
          </cell>
          <cell r="I140">
            <v>0</v>
          </cell>
          <cell r="J140">
            <v>0</v>
          </cell>
          <cell r="K140">
            <v>544100</v>
          </cell>
          <cell r="L140">
            <v>251006.63</v>
          </cell>
          <cell r="M140">
            <v>293093.37</v>
          </cell>
          <cell r="N140">
            <v>0.6513186</v>
          </cell>
          <cell r="O140" t="str">
            <v>税金；支付金额不到70%</v>
          </cell>
          <cell r="P140" t="str">
            <v>待处理</v>
          </cell>
        </row>
        <row r="141">
          <cell r="D141" t="str">
            <v>宁波市绿盛菜篮子商品配送有限公司标准化推广应用</v>
          </cell>
          <cell r="E141">
            <v>320000</v>
          </cell>
          <cell r="F141">
            <v>320000</v>
          </cell>
          <cell r="G141">
            <v>0</v>
          </cell>
          <cell r="H141">
            <v>96000</v>
          </cell>
          <cell r="I141">
            <v>0</v>
          </cell>
          <cell r="J141">
            <v>0</v>
          </cell>
          <cell r="K141">
            <v>375600</v>
          </cell>
          <cell r="L141">
            <v>53373.36</v>
          </cell>
          <cell r="M141">
            <v>322226.64</v>
          </cell>
          <cell r="N141">
            <v>1.00695825</v>
          </cell>
          <cell r="O141" t="str">
            <v>税金</v>
          </cell>
          <cell r="P141" t="str">
            <v>通过</v>
          </cell>
        </row>
        <row r="142">
          <cell r="D142" t="str">
            <v>宁波新江厦连锁超市有限公司冷冻（藏）库建设</v>
          </cell>
          <cell r="E142">
            <v>2530200</v>
          </cell>
          <cell r="F142">
            <v>2530200</v>
          </cell>
          <cell r="G142">
            <v>0</v>
          </cell>
          <cell r="H142">
            <v>1012080</v>
          </cell>
          <cell r="I142">
            <v>1444230.084</v>
          </cell>
          <cell r="J142">
            <v>0</v>
          </cell>
          <cell r="K142">
            <v>2838142.91</v>
          </cell>
          <cell r="L142">
            <v>0</v>
          </cell>
          <cell r="M142">
            <v>2838142.91</v>
          </cell>
          <cell r="N142">
            <v>1.12170694411509</v>
          </cell>
          <cell r="O142">
            <v>0</v>
          </cell>
          <cell r="P142" t="str">
            <v>通过</v>
          </cell>
        </row>
        <row r="143">
          <cell r="D143" t="str">
            <v>宁波新江厦连锁超市有限公司业务信息系统建设</v>
          </cell>
          <cell r="E143">
            <v>855375.21</v>
          </cell>
          <cell r="F143">
            <v>855375.21</v>
          </cell>
          <cell r="G143">
            <v>0</v>
          </cell>
          <cell r="H143">
            <v>342150.084</v>
          </cell>
          <cell r="I143">
            <v>0</v>
          </cell>
          <cell r="J143">
            <v>0</v>
          </cell>
          <cell r="K143">
            <v>780544.64</v>
          </cell>
          <cell r="L143">
            <v>0</v>
          </cell>
          <cell r="M143">
            <v>780544.64</v>
          </cell>
          <cell r="N143">
            <v>0.91251725660836</v>
          </cell>
          <cell r="O143">
            <v>0</v>
          </cell>
          <cell r="P143" t="str">
            <v>通过</v>
          </cell>
        </row>
        <row r="144">
          <cell r="D144" t="str">
            <v>宁波新江厦连锁超市有限公司标准化推广应用</v>
          </cell>
          <cell r="E144">
            <v>300000</v>
          </cell>
          <cell r="F144">
            <v>300000</v>
          </cell>
          <cell r="G144">
            <v>0</v>
          </cell>
          <cell r="H144">
            <v>90000</v>
          </cell>
          <cell r="I144">
            <v>0</v>
          </cell>
          <cell r="J144">
            <v>0</v>
          </cell>
          <cell r="K144">
            <v>662871.8</v>
          </cell>
          <cell r="L144">
            <v>0</v>
          </cell>
          <cell r="M144">
            <v>662871.8</v>
          </cell>
          <cell r="N144">
            <v>2.20957266666667</v>
          </cell>
          <cell r="O144">
            <v>0</v>
          </cell>
          <cell r="P144" t="str">
            <v>通过</v>
          </cell>
        </row>
        <row r="145">
          <cell r="D145" t="str">
            <v>宁波新江厦物流有限公司冷冻（藏）库建设</v>
          </cell>
          <cell r="E145">
            <v>3458950</v>
          </cell>
          <cell r="F145">
            <v>3458950</v>
          </cell>
          <cell r="G145">
            <v>0</v>
          </cell>
          <cell r="H145">
            <v>1383580</v>
          </cell>
          <cell r="I145">
            <v>2791300</v>
          </cell>
          <cell r="J145">
            <v>0</v>
          </cell>
          <cell r="K145">
            <v>3926200</v>
          </cell>
          <cell r="L145">
            <v>1217860</v>
          </cell>
          <cell r="M145">
            <v>2708340</v>
          </cell>
          <cell r="N145">
            <v>0.782994839474407</v>
          </cell>
          <cell r="O145" t="str">
            <v>发票与申报数差异</v>
          </cell>
          <cell r="P145" t="str">
            <v>通过</v>
          </cell>
        </row>
        <row r="146">
          <cell r="D146" t="str">
            <v>宁波新江厦物流有限公司低温分拣加工（生产）车间</v>
          </cell>
          <cell r="E146">
            <v>2424300</v>
          </cell>
          <cell r="F146">
            <v>2424300</v>
          </cell>
          <cell r="G146">
            <v>0</v>
          </cell>
          <cell r="H146">
            <v>969720</v>
          </cell>
          <cell r="I146">
            <v>0</v>
          </cell>
          <cell r="J146">
            <v>0</v>
          </cell>
          <cell r="K146">
            <v>2493800</v>
          </cell>
          <cell r="L146">
            <v>703140</v>
          </cell>
          <cell r="M146">
            <v>1790660</v>
          </cell>
          <cell r="N146">
            <v>0.738629707544446</v>
          </cell>
          <cell r="O146" t="str">
            <v>发票与申报数差异</v>
          </cell>
          <cell r="P146" t="str">
            <v>通过</v>
          </cell>
        </row>
        <row r="147">
          <cell r="D147" t="str">
            <v>宁波新江厦物流有限公司标准化推广应用项目</v>
          </cell>
          <cell r="E147">
            <v>1460000</v>
          </cell>
          <cell r="F147">
            <v>1460000</v>
          </cell>
          <cell r="G147">
            <v>0</v>
          </cell>
          <cell r="H147">
            <v>438000</v>
          </cell>
          <cell r="I147">
            <v>0</v>
          </cell>
          <cell r="J147">
            <v>0</v>
          </cell>
          <cell r="K147">
            <v>0</v>
          </cell>
          <cell r="L147">
            <v>0</v>
          </cell>
          <cell r="M147">
            <v>0</v>
          </cell>
          <cell r="N147">
            <v>0</v>
          </cell>
          <cell r="O147">
            <v>0</v>
          </cell>
          <cell r="P147" t="str">
            <v>通过</v>
          </cell>
        </row>
        <row r="148">
          <cell r="D148" t="str">
            <v>宁波宏纬食品有限公司低温分拣加工（生产）车间</v>
          </cell>
          <cell r="E148">
            <v>1701600</v>
          </cell>
          <cell r="F148">
            <v>1701600</v>
          </cell>
          <cell r="G148">
            <v>0</v>
          </cell>
          <cell r="H148">
            <v>680640</v>
          </cell>
          <cell r="I148">
            <v>817360</v>
          </cell>
          <cell r="J148">
            <v>572152</v>
          </cell>
          <cell r="K148">
            <v>1744200</v>
          </cell>
          <cell r="L148">
            <v>0</v>
          </cell>
          <cell r="M148">
            <v>1744200</v>
          </cell>
          <cell r="N148">
            <v>1.02503526093089</v>
          </cell>
          <cell r="O148">
            <v>0</v>
          </cell>
          <cell r="P148" t="str">
            <v>通过</v>
          </cell>
        </row>
        <row r="149">
          <cell r="D149" t="str">
            <v>宁波宏纬食品有限公司业务信息系统建设</v>
          </cell>
          <cell r="E149">
            <v>341800</v>
          </cell>
          <cell r="F149">
            <v>341800</v>
          </cell>
          <cell r="G149">
            <v>0</v>
          </cell>
          <cell r="H149">
            <v>136720</v>
          </cell>
          <cell r="I149">
            <v>0</v>
          </cell>
          <cell r="J149">
            <v>0</v>
          </cell>
          <cell r="K149">
            <v>315200</v>
          </cell>
          <cell r="L149">
            <v>0</v>
          </cell>
          <cell r="M149">
            <v>315200</v>
          </cell>
          <cell r="N149">
            <v>0.922176711527209</v>
          </cell>
          <cell r="O149">
            <v>0</v>
          </cell>
          <cell r="P149" t="str">
            <v>通过</v>
          </cell>
        </row>
        <row r="150">
          <cell r="D150" t="str">
            <v>余姚市联海实业有限公司冷冻（藏）库建设</v>
          </cell>
          <cell r="E150">
            <v>18291900</v>
          </cell>
          <cell r="F150">
            <v>18291900</v>
          </cell>
          <cell r="G150">
            <v>0</v>
          </cell>
          <cell r="H150">
            <v>7316760</v>
          </cell>
          <cell r="I150">
            <v>10959360</v>
          </cell>
          <cell r="J150">
            <v>0</v>
          </cell>
          <cell r="K150">
            <v>17328156.29</v>
          </cell>
          <cell r="L150">
            <v>639949.08</v>
          </cell>
          <cell r="M150">
            <v>16688207.21</v>
          </cell>
          <cell r="N150">
            <v>0.912327708439254</v>
          </cell>
          <cell r="O150" t="str">
            <v>付款不到70%；11月发票</v>
          </cell>
          <cell r="P150" t="str">
            <v>通过</v>
          </cell>
        </row>
        <row r="151">
          <cell r="D151" t="str">
            <v>余姚市联海实业有限公司低温分拣加工（生产）车间</v>
          </cell>
          <cell r="E151">
            <v>3156500</v>
          </cell>
          <cell r="F151">
            <v>3156500</v>
          </cell>
          <cell r="G151">
            <v>0</v>
          </cell>
          <cell r="H151">
            <v>1262600</v>
          </cell>
          <cell r="I151">
            <v>0</v>
          </cell>
          <cell r="J151">
            <v>0</v>
          </cell>
          <cell r="K151">
            <v>1351892.04</v>
          </cell>
          <cell r="L151">
            <v>1159718.99</v>
          </cell>
          <cell r="M151">
            <v>192173.05</v>
          </cell>
          <cell r="N151">
            <v>0.0608816885791225</v>
          </cell>
          <cell r="O151" t="str">
            <v>付款不到70%</v>
          </cell>
          <cell r="P151" t="str">
            <v>未通过</v>
          </cell>
        </row>
        <row r="152">
          <cell r="D152" t="str">
            <v>余姚市联海实业有限公司冷链交接货设施</v>
          </cell>
          <cell r="E152">
            <v>7457500</v>
          </cell>
          <cell r="F152">
            <v>7457500</v>
          </cell>
          <cell r="G152">
            <v>0</v>
          </cell>
          <cell r="H152">
            <v>2000000</v>
          </cell>
          <cell r="I152">
            <v>0</v>
          </cell>
          <cell r="J152">
            <v>0</v>
          </cell>
          <cell r="K152">
            <v>6947944.28</v>
          </cell>
          <cell r="L152">
            <v>695335</v>
          </cell>
          <cell r="M152">
            <v>6252609.28</v>
          </cell>
          <cell r="N152">
            <v>0.838432354006034</v>
          </cell>
          <cell r="O152" t="str">
            <v>未见发票</v>
          </cell>
          <cell r="P152" t="str">
            <v>待处理</v>
          </cell>
        </row>
        <row r="153">
          <cell r="D153" t="str">
            <v>余姚市联海实业有限公司业务信息系统建设</v>
          </cell>
          <cell r="E153">
            <v>350000</v>
          </cell>
          <cell r="F153">
            <v>350000</v>
          </cell>
          <cell r="G153">
            <v>0</v>
          </cell>
          <cell r="H153">
            <v>140000</v>
          </cell>
          <cell r="I153">
            <v>0</v>
          </cell>
          <cell r="J153">
            <v>0</v>
          </cell>
          <cell r="K153">
            <v>374000</v>
          </cell>
          <cell r="L153">
            <v>210405.83</v>
          </cell>
          <cell r="M153">
            <v>163594.17</v>
          </cell>
          <cell r="N153">
            <v>0.467411914285714</v>
          </cell>
          <cell r="O153" t="str">
            <v>发票与申报数差异；未付款</v>
          </cell>
          <cell r="P153" t="str">
            <v>未通过</v>
          </cell>
        </row>
        <row r="154">
          <cell r="D154" t="str">
            <v>余姚市联海实业有限公司标准化推广应用</v>
          </cell>
          <cell r="E154">
            <v>800000</v>
          </cell>
          <cell r="F154">
            <v>800000</v>
          </cell>
          <cell r="G154">
            <v>0</v>
          </cell>
          <cell r="H154">
            <v>240000</v>
          </cell>
          <cell r="I154">
            <v>0</v>
          </cell>
          <cell r="J154">
            <v>0</v>
          </cell>
          <cell r="K154">
            <v>801637.94</v>
          </cell>
          <cell r="L154">
            <v>101724.13</v>
          </cell>
          <cell r="M154">
            <v>699913.81</v>
          </cell>
          <cell r="N154">
            <v>0.8748922625</v>
          </cell>
          <cell r="O154" t="str">
            <v>付款不到70%</v>
          </cell>
          <cell r="P154" t="str">
            <v>通过</v>
          </cell>
        </row>
        <row r="155">
          <cell r="D155" t="str">
            <v>余姚海吉星农产品批发市场有限公司冷冻（藏）库建设</v>
          </cell>
          <cell r="E155">
            <v>15000000</v>
          </cell>
          <cell r="F155">
            <v>15000000</v>
          </cell>
          <cell r="G155">
            <v>0</v>
          </cell>
          <cell r="H155">
            <v>6000000</v>
          </cell>
          <cell r="I155">
            <v>6000000</v>
          </cell>
          <cell r="J155">
            <v>4200000</v>
          </cell>
          <cell r="K155">
            <v>16042963.95</v>
          </cell>
          <cell r="L155">
            <v>2855126.05</v>
          </cell>
          <cell r="M155">
            <v>13187837.9</v>
          </cell>
          <cell r="N155">
            <v>0.879189193333333</v>
          </cell>
          <cell r="O155" t="str">
            <v>申报金额与发票差异</v>
          </cell>
          <cell r="P155" t="str">
            <v>待处理</v>
          </cell>
        </row>
        <row r="156">
          <cell r="D156" t="str">
            <v>宁波市王绍菲食品有限公司冷冻（藏）库建设</v>
          </cell>
          <cell r="E156">
            <v>5549854</v>
          </cell>
          <cell r="F156">
            <v>5549854</v>
          </cell>
          <cell r="G156">
            <v>0</v>
          </cell>
          <cell r="H156">
            <v>2219941.6</v>
          </cell>
          <cell r="I156">
            <v>4805420</v>
          </cell>
          <cell r="J156">
            <v>3363794</v>
          </cell>
          <cell r="K156">
            <v>5015078.34</v>
          </cell>
          <cell r="L156">
            <v>0</v>
          </cell>
          <cell r="M156">
            <v>5015078.34</v>
          </cell>
          <cell r="N156">
            <v>0.903641490388756</v>
          </cell>
          <cell r="O156">
            <v>0</v>
          </cell>
          <cell r="P156" t="str">
            <v>通过</v>
          </cell>
        </row>
        <row r="157">
          <cell r="D157" t="str">
            <v>宁波市王绍菲食品有限公司低温分拣加工（生产）车间</v>
          </cell>
          <cell r="E157">
            <v>3005306</v>
          </cell>
          <cell r="F157">
            <v>3005306</v>
          </cell>
          <cell r="G157">
            <v>0</v>
          </cell>
          <cell r="H157">
            <v>1202122.4</v>
          </cell>
          <cell r="I157">
            <v>0</v>
          </cell>
          <cell r="J157">
            <v>0</v>
          </cell>
          <cell r="K157">
            <v>2709057.23</v>
          </cell>
          <cell r="L157">
            <v>0</v>
          </cell>
          <cell r="M157">
            <v>2709057.23</v>
          </cell>
          <cell r="N157">
            <v>0.9014247567469</v>
          </cell>
          <cell r="O157">
            <v>0</v>
          </cell>
          <cell r="P157" t="str">
            <v>通过</v>
          </cell>
        </row>
        <row r="158">
          <cell r="D158" t="str">
            <v>宁波市王绍菲食品有限公司冷链交接货设施建设项目</v>
          </cell>
          <cell r="E158">
            <v>1435200</v>
          </cell>
          <cell r="F158">
            <v>1435200</v>
          </cell>
          <cell r="G158">
            <v>0</v>
          </cell>
          <cell r="H158">
            <v>574080</v>
          </cell>
          <cell r="I158">
            <v>0</v>
          </cell>
          <cell r="J158">
            <v>0</v>
          </cell>
          <cell r="K158">
            <v>1023620.67</v>
          </cell>
          <cell r="L158">
            <v>0</v>
          </cell>
          <cell r="M158">
            <v>1023620.67</v>
          </cell>
          <cell r="N158">
            <v>0.71322510451505</v>
          </cell>
          <cell r="O158">
            <v>0</v>
          </cell>
          <cell r="P158" t="str">
            <v>通过</v>
          </cell>
        </row>
        <row r="159">
          <cell r="D159" t="str">
            <v>宁波市王绍菲食品有限公司业务信息系统建设项目</v>
          </cell>
          <cell r="E159">
            <v>1224290</v>
          </cell>
          <cell r="F159">
            <v>1224290</v>
          </cell>
          <cell r="G159">
            <v>0</v>
          </cell>
          <cell r="H159">
            <v>489716</v>
          </cell>
          <cell r="I159">
            <v>0</v>
          </cell>
          <cell r="J159">
            <v>0</v>
          </cell>
          <cell r="K159">
            <v>891049.48</v>
          </cell>
          <cell r="L159">
            <v>0</v>
          </cell>
          <cell r="M159">
            <v>891049.48</v>
          </cell>
          <cell r="N159">
            <v>0.72780916286174</v>
          </cell>
          <cell r="O159">
            <v>0</v>
          </cell>
          <cell r="P159" t="str">
            <v>通过</v>
          </cell>
        </row>
        <row r="160">
          <cell r="D160" t="str">
            <v>宁波市王绍菲食品有限公司标准化推广应用项目</v>
          </cell>
          <cell r="E160">
            <v>1065200</v>
          </cell>
          <cell r="F160">
            <v>1065200</v>
          </cell>
          <cell r="G160">
            <v>0</v>
          </cell>
          <cell r="H160">
            <v>319560</v>
          </cell>
          <cell r="I160">
            <v>0</v>
          </cell>
          <cell r="J160">
            <v>0</v>
          </cell>
          <cell r="K160">
            <v>747908.95</v>
          </cell>
          <cell r="L160">
            <v>0</v>
          </cell>
          <cell r="M160">
            <v>747908.95</v>
          </cell>
          <cell r="N160">
            <v>0.702130069470522</v>
          </cell>
          <cell r="O160">
            <v>0</v>
          </cell>
          <cell r="P160" t="str">
            <v>通过</v>
          </cell>
        </row>
        <row r="161">
          <cell r="D161" t="str">
            <v>宁波市物流协会提高冷链物流从业人员素质的专业技术知识和实操技能培训项目</v>
          </cell>
          <cell r="E161">
            <v>232800</v>
          </cell>
          <cell r="F161">
            <v>232800</v>
          </cell>
          <cell r="G161">
            <v>0</v>
          </cell>
          <cell r="H161">
            <v>232800</v>
          </cell>
          <cell r="I161">
            <v>232800</v>
          </cell>
          <cell r="J161">
            <v>232800</v>
          </cell>
          <cell r="K161">
            <v>0</v>
          </cell>
          <cell r="L161">
            <v>0</v>
          </cell>
          <cell r="M161">
            <v>0</v>
          </cell>
          <cell r="N161">
            <v>0</v>
          </cell>
          <cell r="O161">
            <v>0</v>
          </cell>
          <cell r="P161" t="str">
            <v>通过</v>
          </cell>
        </row>
        <row r="162">
          <cell r="D162" t="str">
            <v>宁波市制冷学会提高冷链物流从业人员素质的专业技术知识和实操技能培训项目</v>
          </cell>
          <cell r="E162">
            <v>288000</v>
          </cell>
          <cell r="F162">
            <v>288000</v>
          </cell>
          <cell r="G162">
            <v>0</v>
          </cell>
          <cell r="H162">
            <v>288000</v>
          </cell>
          <cell r="I162">
            <v>288000</v>
          </cell>
          <cell r="J162">
            <v>288000</v>
          </cell>
          <cell r="K162">
            <v>0</v>
          </cell>
          <cell r="L162">
            <v>0</v>
          </cell>
          <cell r="M162">
            <v>0</v>
          </cell>
          <cell r="N162">
            <v>0</v>
          </cell>
          <cell r="O162">
            <v>0</v>
          </cell>
          <cell r="P162" t="str">
            <v>通过</v>
          </cell>
        </row>
        <row r="163">
          <cell r="D163" t="str">
            <v>宁波市商务委员会业务信息系统建设（平台一期）</v>
          </cell>
          <cell r="E163">
            <v>9210000</v>
          </cell>
          <cell r="F163">
            <v>9210000</v>
          </cell>
          <cell r="G163">
            <v>0</v>
          </cell>
          <cell r="H163">
            <v>9210000</v>
          </cell>
          <cell r="I163">
            <v>15210000</v>
          </cell>
          <cell r="J163">
            <v>8289000</v>
          </cell>
          <cell r="K163">
            <v>0</v>
          </cell>
          <cell r="L163">
            <v>0</v>
          </cell>
          <cell r="M163">
            <v>0</v>
          </cell>
          <cell r="N163">
            <v>0</v>
          </cell>
          <cell r="O163">
            <v>0</v>
          </cell>
          <cell r="P163" t="str">
            <v>通过</v>
          </cell>
        </row>
        <row r="164">
          <cell r="D164" t="str">
            <v>宁波市商务委员会业务信息系统建设（平台二期）</v>
          </cell>
          <cell r="E164">
            <v>6000000</v>
          </cell>
          <cell r="F164">
            <v>0</v>
          </cell>
          <cell r="G164">
            <v>0</v>
          </cell>
          <cell r="H164">
            <v>6000000</v>
          </cell>
          <cell r="I164">
            <v>0</v>
          </cell>
          <cell r="J164">
            <v>0</v>
          </cell>
          <cell r="K164">
            <v>0</v>
          </cell>
          <cell r="L164">
            <v>0</v>
          </cell>
          <cell r="M164">
            <v>0</v>
          </cell>
          <cell r="N164">
            <v>0</v>
          </cell>
          <cell r="O164">
            <v>0</v>
          </cell>
          <cell r="P164" t="str">
            <v>通过</v>
          </cell>
        </row>
        <row r="165">
          <cell r="D165">
            <v>0</v>
          </cell>
          <cell r="E165">
            <v>497422998.85</v>
          </cell>
          <cell r="F165">
            <v>0</v>
          </cell>
          <cell r="G165">
            <v>0</v>
          </cell>
          <cell r="H165">
            <v>175240382.87</v>
          </cell>
          <cell r="I165">
            <v>0</v>
          </cell>
          <cell r="J165">
            <v>0</v>
          </cell>
          <cell r="K165">
            <v>534566252.8732</v>
          </cell>
          <cell r="L165">
            <v>0</v>
          </cell>
          <cell r="M165">
            <v>0</v>
          </cell>
          <cell r="N165">
            <v>0</v>
          </cell>
          <cell r="O165">
            <v>0</v>
          </cell>
          <cell r="P165">
            <v>0</v>
          </cell>
        </row>
        <row r="166">
          <cell r="H16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158"/>
  <sheetViews>
    <sheetView workbookViewId="0" topLeftCell="A134">
      <selection activeCell="B134" sqref="B134:B136"/>
    </sheetView>
  </sheetViews>
  <sheetFormatPr defaultColWidth="9.00390625" defaultRowHeight="13.5"/>
  <cols>
    <col min="2" max="2" width="30.875" style="0" customWidth="1"/>
    <col min="3" max="3" width="20.875" style="0" customWidth="1"/>
    <col min="4" max="4" width="15.75390625" style="56" customWidth="1"/>
    <col min="5" max="5" width="18.375" style="56" customWidth="1"/>
    <col min="6" max="6" width="16.125" style="56" customWidth="1"/>
    <col min="7" max="7" width="9.00390625" style="56" customWidth="1"/>
  </cols>
  <sheetData>
    <row r="1" spans="1:7" ht="14.25" customHeight="1">
      <c r="A1" s="57" t="s">
        <v>0</v>
      </c>
      <c r="B1" s="58" t="s">
        <v>1</v>
      </c>
      <c r="C1" s="58" t="s">
        <v>2</v>
      </c>
      <c r="D1" s="59" t="s">
        <v>3</v>
      </c>
      <c r="E1" s="59" t="s">
        <v>4</v>
      </c>
      <c r="F1" s="59" t="s">
        <v>5</v>
      </c>
      <c r="G1" s="59" t="s">
        <v>6</v>
      </c>
    </row>
    <row r="2" spans="1:7" ht="13.5">
      <c r="A2" s="57"/>
      <c r="B2" s="58"/>
      <c r="C2" s="58"/>
      <c r="D2" s="59"/>
      <c r="E2" s="59"/>
      <c r="F2" s="59"/>
      <c r="G2" s="59"/>
    </row>
    <row r="3" spans="1:7" ht="13.5">
      <c r="A3" s="60">
        <v>1</v>
      </c>
      <c r="B3" s="61" t="s">
        <v>7</v>
      </c>
      <c r="C3" s="61" t="s">
        <v>8</v>
      </c>
      <c r="D3" s="62">
        <v>45000000</v>
      </c>
      <c r="E3" s="63">
        <v>8000000</v>
      </c>
      <c r="F3" s="64">
        <f>SUM(E3:E5)</f>
        <v>9579564.8</v>
      </c>
      <c r="G3" s="65" t="s">
        <v>9</v>
      </c>
    </row>
    <row r="4" spans="1:7" ht="13.5">
      <c r="A4" s="60"/>
      <c r="B4" s="61"/>
      <c r="C4" s="61" t="s">
        <v>10</v>
      </c>
      <c r="D4" s="62">
        <v>3080000</v>
      </c>
      <c r="E4" s="63">
        <f aca="true" t="shared" si="0" ref="E4:E9">D4*0.4</f>
        <v>1232000</v>
      </c>
      <c r="F4" s="57"/>
      <c r="G4" s="66"/>
    </row>
    <row r="5" spans="1:7" ht="13.5">
      <c r="A5" s="60"/>
      <c r="B5" s="61"/>
      <c r="C5" s="61" t="s">
        <v>11</v>
      </c>
      <c r="D5" s="62">
        <v>868912</v>
      </c>
      <c r="E5" s="63">
        <f t="shared" si="0"/>
        <v>347564.80000000005</v>
      </c>
      <c r="F5" s="57"/>
      <c r="G5" s="66"/>
    </row>
    <row r="6" spans="1:7" ht="13.5">
      <c r="A6" s="60">
        <v>2</v>
      </c>
      <c r="B6" s="61" t="s">
        <v>12</v>
      </c>
      <c r="C6" s="61" t="s">
        <v>8</v>
      </c>
      <c r="D6" s="62">
        <v>500000</v>
      </c>
      <c r="E6" s="63">
        <f t="shared" si="0"/>
        <v>200000</v>
      </c>
      <c r="F6" s="64">
        <f>SUM(E6:E7)</f>
        <v>240000</v>
      </c>
      <c r="G6" s="66"/>
    </row>
    <row r="7" spans="1:7" ht="13.5">
      <c r="A7" s="60"/>
      <c r="B7" s="61"/>
      <c r="C7" s="61" t="s">
        <v>13</v>
      </c>
      <c r="D7" s="62">
        <v>100000</v>
      </c>
      <c r="E7" s="63">
        <f t="shared" si="0"/>
        <v>40000</v>
      </c>
      <c r="F7" s="57"/>
      <c r="G7" s="66"/>
    </row>
    <row r="8" spans="1:7" ht="13.5">
      <c r="A8" s="60">
        <v>3</v>
      </c>
      <c r="B8" s="61" t="s">
        <v>14</v>
      </c>
      <c r="C8" s="61" t="s">
        <v>11</v>
      </c>
      <c r="D8" s="62">
        <v>4438400</v>
      </c>
      <c r="E8" s="63">
        <v>1000000</v>
      </c>
      <c r="F8" s="63">
        <f>E8</f>
        <v>1000000</v>
      </c>
      <c r="G8" s="66"/>
    </row>
    <row r="9" spans="1:7" ht="13.5">
      <c r="A9" s="60">
        <v>4</v>
      </c>
      <c r="B9" s="67" t="s">
        <v>15</v>
      </c>
      <c r="C9" s="61" t="s">
        <v>10</v>
      </c>
      <c r="D9" s="62">
        <v>1500000</v>
      </c>
      <c r="E9" s="63">
        <f t="shared" si="0"/>
        <v>600000</v>
      </c>
      <c r="F9" s="64">
        <f>SUM(E9:E11)</f>
        <v>1560000</v>
      </c>
      <c r="G9" s="66"/>
    </row>
    <row r="10" spans="1:7" ht="13.5">
      <c r="A10" s="60"/>
      <c r="B10" s="67"/>
      <c r="C10" s="61" t="s">
        <v>16</v>
      </c>
      <c r="D10" s="62">
        <v>800000</v>
      </c>
      <c r="E10" s="63">
        <f>D10*0.3</f>
        <v>240000</v>
      </c>
      <c r="F10" s="57"/>
      <c r="G10" s="66"/>
    </row>
    <row r="11" spans="1:7" ht="13.5">
      <c r="A11" s="60"/>
      <c r="B11" s="67"/>
      <c r="C11" s="61" t="s">
        <v>11</v>
      </c>
      <c r="D11" s="62">
        <v>1800000</v>
      </c>
      <c r="E11" s="63">
        <f>D11*0.4</f>
        <v>720000</v>
      </c>
      <c r="F11" s="57"/>
      <c r="G11" s="66"/>
    </row>
    <row r="12" spans="1:7" ht="13.5">
      <c r="A12" s="60">
        <v>5</v>
      </c>
      <c r="B12" s="61" t="s">
        <v>17</v>
      </c>
      <c r="C12" s="61" t="s">
        <v>18</v>
      </c>
      <c r="D12" s="62">
        <v>1143996.25</v>
      </c>
      <c r="E12" s="63">
        <f>D12*0.4</f>
        <v>457598.5</v>
      </c>
      <c r="F12" s="63">
        <f>E12</f>
        <v>457598.5</v>
      </c>
      <c r="G12" s="68"/>
    </row>
    <row r="13" spans="1:7" ht="13.5">
      <c r="A13" s="60">
        <v>6</v>
      </c>
      <c r="B13" s="69" t="s">
        <v>19</v>
      </c>
      <c r="C13" s="61" t="s">
        <v>11</v>
      </c>
      <c r="D13" s="62">
        <v>1750000</v>
      </c>
      <c r="E13" s="63">
        <f>D13*0.4</f>
        <v>700000</v>
      </c>
      <c r="F13" s="64">
        <f>SUM(E13:E16)</f>
        <v>4520000</v>
      </c>
      <c r="G13" s="65" t="s">
        <v>20</v>
      </c>
    </row>
    <row r="14" spans="1:7" ht="13.5">
      <c r="A14" s="60"/>
      <c r="B14" s="69"/>
      <c r="C14" s="61" t="s">
        <v>16</v>
      </c>
      <c r="D14" s="62">
        <v>1400000</v>
      </c>
      <c r="E14" s="63">
        <f>D14*0.3</f>
        <v>420000</v>
      </c>
      <c r="F14" s="57"/>
      <c r="G14" s="66"/>
    </row>
    <row r="15" spans="1:7" ht="13.5">
      <c r="A15" s="60"/>
      <c r="B15" s="69"/>
      <c r="C15" s="61" t="s">
        <v>18</v>
      </c>
      <c r="D15" s="62">
        <v>3500000</v>
      </c>
      <c r="E15" s="63">
        <f>D15*0.4</f>
        <v>1400000</v>
      </c>
      <c r="F15" s="57"/>
      <c r="G15" s="66"/>
    </row>
    <row r="16" spans="1:7" ht="13.5">
      <c r="A16" s="60"/>
      <c r="B16" s="69"/>
      <c r="C16" s="61" t="s">
        <v>10</v>
      </c>
      <c r="D16" s="62">
        <v>5500000</v>
      </c>
      <c r="E16" s="63">
        <v>2000000</v>
      </c>
      <c r="F16" s="57"/>
      <c r="G16" s="66"/>
    </row>
    <row r="17" spans="1:7" ht="13.5">
      <c r="A17" s="60">
        <v>7</v>
      </c>
      <c r="B17" s="61" t="s">
        <v>21</v>
      </c>
      <c r="C17" s="61" t="s">
        <v>16</v>
      </c>
      <c r="D17" s="62">
        <v>807400</v>
      </c>
      <c r="E17" s="63">
        <f>D17*0.3</f>
        <v>242220</v>
      </c>
      <c r="F17" s="63">
        <f>E17</f>
        <v>242220</v>
      </c>
      <c r="G17" s="66"/>
    </row>
    <row r="18" spans="1:7" ht="13.5">
      <c r="A18" s="60">
        <v>8</v>
      </c>
      <c r="B18" s="70" t="s">
        <v>22</v>
      </c>
      <c r="C18" s="70" t="s">
        <v>16</v>
      </c>
      <c r="D18" s="62">
        <v>1260000</v>
      </c>
      <c r="E18" s="63">
        <f>D18*0.3</f>
        <v>378000</v>
      </c>
      <c r="F18" s="63">
        <f>E18</f>
        <v>378000</v>
      </c>
      <c r="G18" s="68"/>
    </row>
    <row r="19" spans="1:7" ht="13.5">
      <c r="A19" s="60">
        <v>9</v>
      </c>
      <c r="B19" s="71" t="s">
        <v>23</v>
      </c>
      <c r="C19" s="61" t="s">
        <v>10</v>
      </c>
      <c r="D19" s="62">
        <v>1135610</v>
      </c>
      <c r="E19" s="63">
        <f>D19*0.4</f>
        <v>454244</v>
      </c>
      <c r="F19" s="63">
        <f>E19</f>
        <v>454244</v>
      </c>
      <c r="G19" s="65" t="s">
        <v>24</v>
      </c>
    </row>
    <row r="20" spans="1:7" ht="13.5">
      <c r="A20" s="60">
        <v>10</v>
      </c>
      <c r="B20" s="67" t="s">
        <v>25</v>
      </c>
      <c r="C20" s="61" t="s">
        <v>8</v>
      </c>
      <c r="D20" s="62">
        <v>1200000</v>
      </c>
      <c r="E20" s="63">
        <f>D20*0.4</f>
        <v>480000</v>
      </c>
      <c r="F20" s="64">
        <f>SUM(E20:E21)</f>
        <v>642000</v>
      </c>
      <c r="G20" s="66"/>
    </row>
    <row r="21" spans="1:7" ht="13.5">
      <c r="A21" s="60"/>
      <c r="B21" s="67"/>
      <c r="C21" s="61" t="s">
        <v>16</v>
      </c>
      <c r="D21" s="62">
        <v>540000</v>
      </c>
      <c r="E21" s="63">
        <f>D21*0.3</f>
        <v>162000</v>
      </c>
      <c r="F21" s="64"/>
      <c r="G21" s="66"/>
    </row>
    <row r="22" spans="1:7" ht="13.5" customHeight="1">
      <c r="A22" s="72">
        <v>11</v>
      </c>
      <c r="B22" s="67" t="s">
        <v>26</v>
      </c>
      <c r="C22" s="61" t="s">
        <v>8</v>
      </c>
      <c r="D22" s="62">
        <v>4332508</v>
      </c>
      <c r="E22" s="63">
        <f aca="true" t="shared" si="1" ref="E22:E31">D22*0.4</f>
        <v>1733003.2000000002</v>
      </c>
      <c r="F22" s="64">
        <f>SUM(E22:E23)</f>
        <v>1812723.2000000002</v>
      </c>
      <c r="G22" s="66"/>
    </row>
    <row r="23" spans="1:7" ht="13.5" customHeight="1">
      <c r="A23" s="73"/>
      <c r="B23" s="67"/>
      <c r="C23" s="61" t="s">
        <v>13</v>
      </c>
      <c r="D23" s="62">
        <v>199300</v>
      </c>
      <c r="E23" s="63">
        <f t="shared" si="1"/>
        <v>79720</v>
      </c>
      <c r="F23" s="57"/>
      <c r="G23" s="66"/>
    </row>
    <row r="24" spans="1:7" ht="13.5">
      <c r="A24" s="60">
        <v>12</v>
      </c>
      <c r="B24" s="67" t="s">
        <v>27</v>
      </c>
      <c r="C24" s="61" t="s">
        <v>18</v>
      </c>
      <c r="D24" s="62">
        <v>405110</v>
      </c>
      <c r="E24" s="63">
        <f t="shared" si="1"/>
        <v>162044</v>
      </c>
      <c r="F24" s="64">
        <f>SUM(E24:E25)</f>
        <v>370716</v>
      </c>
      <c r="G24" s="66"/>
    </row>
    <row r="25" spans="1:7" ht="13.5">
      <c r="A25" s="60"/>
      <c r="B25" s="67"/>
      <c r="C25" s="61" t="s">
        <v>13</v>
      </c>
      <c r="D25" s="62">
        <v>521680</v>
      </c>
      <c r="E25" s="63">
        <f t="shared" si="1"/>
        <v>208672</v>
      </c>
      <c r="F25" s="57"/>
      <c r="G25" s="66"/>
    </row>
    <row r="26" spans="1:7" ht="13.5">
      <c r="A26" s="65">
        <v>13</v>
      </c>
      <c r="B26" s="74" t="s">
        <v>28</v>
      </c>
      <c r="C26" s="61" t="s">
        <v>29</v>
      </c>
      <c r="D26" s="62">
        <v>1268000</v>
      </c>
      <c r="E26" s="63">
        <f t="shared" si="1"/>
        <v>507200</v>
      </c>
      <c r="F26" s="64">
        <f>SUM(E26:E29)</f>
        <v>6588800</v>
      </c>
      <c r="G26" s="66"/>
    </row>
    <row r="27" spans="1:7" ht="13.5">
      <c r="A27" s="66"/>
      <c r="B27" s="74"/>
      <c r="C27" s="61" t="s">
        <v>8</v>
      </c>
      <c r="D27" s="62">
        <v>12128000</v>
      </c>
      <c r="E27" s="63">
        <f t="shared" si="1"/>
        <v>4851200</v>
      </c>
      <c r="F27" s="57"/>
      <c r="G27" s="66"/>
    </row>
    <row r="28" spans="1:7" ht="13.5">
      <c r="A28" s="66"/>
      <c r="B28" s="74"/>
      <c r="C28" s="61" t="s">
        <v>13</v>
      </c>
      <c r="D28" s="62">
        <v>1928000</v>
      </c>
      <c r="E28" s="63">
        <f t="shared" si="1"/>
        <v>771200</v>
      </c>
      <c r="F28" s="57"/>
      <c r="G28" s="66"/>
    </row>
    <row r="29" spans="1:7" ht="18.75" customHeight="1">
      <c r="A29" s="68"/>
      <c r="B29" s="74"/>
      <c r="C29" s="61" t="s">
        <v>30</v>
      </c>
      <c r="D29" s="62">
        <v>1148000</v>
      </c>
      <c r="E29" s="63">
        <f t="shared" si="1"/>
        <v>459200</v>
      </c>
      <c r="F29" s="57"/>
      <c r="G29" s="66"/>
    </row>
    <row r="30" spans="1:7" ht="13.5">
      <c r="A30" s="75">
        <v>14</v>
      </c>
      <c r="B30" s="74" t="s">
        <v>31</v>
      </c>
      <c r="C30" s="61" t="s">
        <v>13</v>
      </c>
      <c r="D30" s="62">
        <v>896100</v>
      </c>
      <c r="E30" s="63">
        <f t="shared" si="1"/>
        <v>358440</v>
      </c>
      <c r="F30" s="76">
        <f>SUM(E30:E32)</f>
        <v>706470</v>
      </c>
      <c r="G30" s="66"/>
    </row>
    <row r="31" spans="1:7" ht="13.5">
      <c r="A31" s="77"/>
      <c r="B31" s="74"/>
      <c r="C31" s="61" t="s">
        <v>30</v>
      </c>
      <c r="D31" s="62">
        <v>621000</v>
      </c>
      <c r="E31" s="63">
        <f t="shared" si="1"/>
        <v>248400</v>
      </c>
      <c r="F31" s="57"/>
      <c r="G31" s="66"/>
    </row>
    <row r="32" spans="1:7" ht="13.5">
      <c r="A32" s="78"/>
      <c r="B32" s="74"/>
      <c r="C32" s="61" t="s">
        <v>32</v>
      </c>
      <c r="D32" s="62">
        <v>332100</v>
      </c>
      <c r="E32" s="63">
        <f>D32*0.3</f>
        <v>99630</v>
      </c>
      <c r="F32" s="57"/>
      <c r="G32" s="66"/>
    </row>
    <row r="33" spans="1:7" ht="13.5">
      <c r="A33" s="8">
        <v>15</v>
      </c>
      <c r="B33" s="79" t="s">
        <v>33</v>
      </c>
      <c r="C33" s="61" t="s">
        <v>8</v>
      </c>
      <c r="D33" s="62">
        <v>8231121</v>
      </c>
      <c r="E33" s="63">
        <f>D33*0.4</f>
        <v>3292448.4000000004</v>
      </c>
      <c r="F33" s="63">
        <f>E33</f>
        <v>3292448.4000000004</v>
      </c>
      <c r="G33" s="66"/>
    </row>
    <row r="34" spans="1:7" ht="13.5">
      <c r="A34" s="8">
        <v>16</v>
      </c>
      <c r="B34" s="79" t="s">
        <v>34</v>
      </c>
      <c r="C34" s="61" t="s">
        <v>8</v>
      </c>
      <c r="D34" s="62">
        <v>2022500</v>
      </c>
      <c r="E34" s="63">
        <f>D34*0.4</f>
        <v>809000</v>
      </c>
      <c r="F34" s="63">
        <f>E34</f>
        <v>809000</v>
      </c>
      <c r="G34" s="66"/>
    </row>
    <row r="35" spans="1:7" ht="13.5">
      <c r="A35" s="75">
        <v>17</v>
      </c>
      <c r="B35" s="74" t="s">
        <v>35</v>
      </c>
      <c r="C35" s="61" t="s">
        <v>8</v>
      </c>
      <c r="D35" s="62">
        <v>1576000</v>
      </c>
      <c r="E35" s="63">
        <f>D35*0.4</f>
        <v>630400</v>
      </c>
      <c r="F35" s="64">
        <f>SUM(E35:E38)</f>
        <v>1413670.8</v>
      </c>
      <c r="G35" s="66"/>
    </row>
    <row r="36" spans="1:7" ht="13.5">
      <c r="A36" s="77"/>
      <c r="B36" s="74"/>
      <c r="C36" s="61" t="s">
        <v>13</v>
      </c>
      <c r="D36" s="62">
        <v>491927</v>
      </c>
      <c r="E36" s="63">
        <f>D36*0.4</f>
        <v>196770.80000000002</v>
      </c>
      <c r="F36" s="57"/>
      <c r="G36" s="66"/>
    </row>
    <row r="37" spans="1:7" ht="13.5">
      <c r="A37" s="77"/>
      <c r="B37" s="74"/>
      <c r="C37" s="61" t="s">
        <v>29</v>
      </c>
      <c r="D37" s="62">
        <v>1050000</v>
      </c>
      <c r="E37" s="63">
        <f>D37*0.4</f>
        <v>420000</v>
      </c>
      <c r="F37" s="57"/>
      <c r="G37" s="66"/>
    </row>
    <row r="38" spans="1:7" ht="13.5">
      <c r="A38" s="78"/>
      <c r="B38" s="74"/>
      <c r="C38" s="61" t="s">
        <v>32</v>
      </c>
      <c r="D38" s="62">
        <v>555000</v>
      </c>
      <c r="E38" s="63">
        <f>D38*0.3</f>
        <v>166500</v>
      </c>
      <c r="F38" s="57"/>
      <c r="G38" s="68"/>
    </row>
    <row r="39" spans="1:7" ht="13.5">
      <c r="A39" s="60">
        <v>18</v>
      </c>
      <c r="B39" s="80" t="s">
        <v>36</v>
      </c>
      <c r="C39" s="61" t="s">
        <v>8</v>
      </c>
      <c r="D39" s="62">
        <v>4038571</v>
      </c>
      <c r="E39" s="63">
        <f>D39*0.4</f>
        <v>1615428.4000000001</v>
      </c>
      <c r="F39" s="64">
        <f>SUM(E39:E42)</f>
        <v>5632302</v>
      </c>
      <c r="G39" s="65" t="s">
        <v>37</v>
      </c>
    </row>
    <row r="40" spans="1:7" ht="13.5">
      <c r="A40" s="60"/>
      <c r="B40" s="80"/>
      <c r="C40" s="61" t="s">
        <v>13</v>
      </c>
      <c r="D40" s="62">
        <v>1330000</v>
      </c>
      <c r="E40" s="63">
        <f>D40*0.4</f>
        <v>532000</v>
      </c>
      <c r="F40" s="57"/>
      <c r="G40" s="66"/>
    </row>
    <row r="41" spans="1:7" ht="13.5">
      <c r="A41" s="60"/>
      <c r="B41" s="80"/>
      <c r="C41" s="61" t="s">
        <v>11</v>
      </c>
      <c r="D41" s="62">
        <v>1212184</v>
      </c>
      <c r="E41" s="63">
        <f>D41*0.4</f>
        <v>484873.60000000003</v>
      </c>
      <c r="F41" s="57"/>
      <c r="G41" s="66"/>
    </row>
    <row r="42" spans="1:7" ht="13.5">
      <c r="A42" s="60"/>
      <c r="B42" s="80"/>
      <c r="C42" s="61" t="s">
        <v>16</v>
      </c>
      <c r="D42" s="62">
        <v>10000000</v>
      </c>
      <c r="E42" s="63">
        <f>D42*0.3</f>
        <v>3000000</v>
      </c>
      <c r="F42" s="57"/>
      <c r="G42" s="68"/>
    </row>
    <row r="43" spans="1:7" ht="13.5">
      <c r="A43" s="60">
        <v>19</v>
      </c>
      <c r="B43" s="67" t="s">
        <v>38</v>
      </c>
      <c r="C43" s="61" t="s">
        <v>8</v>
      </c>
      <c r="D43" s="62">
        <v>16446700</v>
      </c>
      <c r="E43" s="63">
        <f>D43*0.4</f>
        <v>6578680</v>
      </c>
      <c r="F43" s="64">
        <f>SUM(E43:E46)</f>
        <v>8979680</v>
      </c>
      <c r="G43" s="66" t="s">
        <v>39</v>
      </c>
    </row>
    <row r="44" spans="1:7" ht="13.5">
      <c r="A44" s="60"/>
      <c r="B44" s="67"/>
      <c r="C44" s="61" t="s">
        <v>13</v>
      </c>
      <c r="D44" s="62">
        <v>4685900</v>
      </c>
      <c r="E44" s="63">
        <f>D44*0.4</f>
        <v>1874360</v>
      </c>
      <c r="F44" s="57"/>
      <c r="G44" s="66"/>
    </row>
    <row r="45" spans="1:7" ht="13.5">
      <c r="A45" s="60"/>
      <c r="B45" s="67"/>
      <c r="C45" s="61" t="s">
        <v>11</v>
      </c>
      <c r="D45" s="62">
        <v>560000</v>
      </c>
      <c r="E45" s="63">
        <f>D45*0.4</f>
        <v>224000</v>
      </c>
      <c r="F45" s="57"/>
      <c r="G45" s="66"/>
    </row>
    <row r="46" spans="1:7" ht="13.5">
      <c r="A46" s="60"/>
      <c r="B46" s="67"/>
      <c r="C46" s="61" t="s">
        <v>16</v>
      </c>
      <c r="D46" s="62">
        <v>1008800</v>
      </c>
      <c r="E46" s="63">
        <f>D46*0.3</f>
        <v>302640</v>
      </c>
      <c r="F46" s="57"/>
      <c r="G46" s="66"/>
    </row>
    <row r="47" spans="1:7" ht="13.5">
      <c r="A47" s="60">
        <v>20</v>
      </c>
      <c r="B47" s="61" t="s">
        <v>40</v>
      </c>
      <c r="C47" s="61" t="s">
        <v>8</v>
      </c>
      <c r="D47" s="62">
        <v>12155000</v>
      </c>
      <c r="E47" s="63">
        <f>D47*0.4</f>
        <v>4862000</v>
      </c>
      <c r="F47" s="64">
        <f>SUM(E47:E51)</f>
        <v>8061100</v>
      </c>
      <c r="G47" s="66"/>
    </row>
    <row r="48" spans="1:7" ht="13.5">
      <c r="A48" s="60"/>
      <c r="B48" s="61"/>
      <c r="C48" s="61" t="s">
        <v>13</v>
      </c>
      <c r="D48" s="62">
        <v>5032800</v>
      </c>
      <c r="E48" s="63">
        <v>2000000</v>
      </c>
      <c r="F48" s="57"/>
      <c r="G48" s="66"/>
    </row>
    <row r="49" spans="1:7" ht="13.5">
      <c r="A49" s="60"/>
      <c r="B49" s="61"/>
      <c r="C49" s="61" t="s">
        <v>10</v>
      </c>
      <c r="D49" s="62">
        <v>2251000</v>
      </c>
      <c r="E49" s="63">
        <f>D49*0.4</f>
        <v>900400</v>
      </c>
      <c r="F49" s="57"/>
      <c r="G49" s="66"/>
    </row>
    <row r="50" spans="1:7" ht="13.5">
      <c r="A50" s="60"/>
      <c r="B50" s="61"/>
      <c r="C50" s="61" t="s">
        <v>11</v>
      </c>
      <c r="D50" s="62">
        <v>434000</v>
      </c>
      <c r="E50" s="63">
        <f>D50*0.4</f>
        <v>173600</v>
      </c>
      <c r="F50" s="57"/>
      <c r="G50" s="66"/>
    </row>
    <row r="51" spans="1:7" ht="13.5">
      <c r="A51" s="60"/>
      <c r="B51" s="61"/>
      <c r="C51" s="61" t="s">
        <v>16</v>
      </c>
      <c r="D51" s="62">
        <v>417000</v>
      </c>
      <c r="E51" s="63">
        <f>D51*0.3</f>
        <v>125100</v>
      </c>
      <c r="F51" s="57"/>
      <c r="G51" s="66"/>
    </row>
    <row r="52" spans="1:7" ht="13.5">
      <c r="A52" s="60">
        <v>21</v>
      </c>
      <c r="B52" s="80" t="s">
        <v>41</v>
      </c>
      <c r="C52" s="61" t="s">
        <v>8</v>
      </c>
      <c r="D52" s="62">
        <v>569920</v>
      </c>
      <c r="E52" s="63">
        <f>D52*0.4</f>
        <v>227968</v>
      </c>
      <c r="F52" s="64">
        <f>SUM(E52:E53)</f>
        <v>904968</v>
      </c>
      <c r="G52" s="66"/>
    </row>
    <row r="53" spans="1:7" ht="13.5">
      <c r="A53" s="60"/>
      <c r="B53" s="80"/>
      <c r="C53" s="61" t="s">
        <v>13</v>
      </c>
      <c r="D53" s="62">
        <v>1692500</v>
      </c>
      <c r="E53" s="63">
        <f>D53*0.4</f>
        <v>677000</v>
      </c>
      <c r="F53" s="57"/>
      <c r="G53" s="66"/>
    </row>
    <row r="54" spans="1:7" ht="13.5">
      <c r="A54" s="60">
        <v>22</v>
      </c>
      <c r="B54" s="61" t="s">
        <v>42</v>
      </c>
      <c r="C54" s="61" t="s">
        <v>18</v>
      </c>
      <c r="D54" s="62">
        <v>300000</v>
      </c>
      <c r="E54" s="63">
        <f>D54*0.4</f>
        <v>120000</v>
      </c>
      <c r="F54" s="64">
        <f>SUM(E54:E57)</f>
        <v>1260000</v>
      </c>
      <c r="G54" s="66"/>
    </row>
    <row r="55" spans="1:7" ht="13.5">
      <c r="A55" s="60"/>
      <c r="B55" s="61"/>
      <c r="C55" s="61" t="s">
        <v>13</v>
      </c>
      <c r="D55" s="62">
        <v>80000</v>
      </c>
      <c r="E55" s="63">
        <f>D55*0.4</f>
        <v>32000</v>
      </c>
      <c r="F55" s="57"/>
      <c r="G55" s="66"/>
    </row>
    <row r="56" spans="1:7" ht="13.5">
      <c r="A56" s="60"/>
      <c r="B56" s="61"/>
      <c r="C56" s="61" t="s">
        <v>11</v>
      </c>
      <c r="D56" s="62">
        <v>3488000</v>
      </c>
      <c r="E56" s="63">
        <v>1000000</v>
      </c>
      <c r="F56" s="57"/>
      <c r="G56" s="66"/>
    </row>
    <row r="57" spans="1:7" ht="13.5">
      <c r="A57" s="60"/>
      <c r="B57" s="61"/>
      <c r="C57" s="61" t="s">
        <v>16</v>
      </c>
      <c r="D57" s="62">
        <v>360000</v>
      </c>
      <c r="E57" s="63">
        <f>D57*0.3</f>
        <v>108000</v>
      </c>
      <c r="F57" s="57"/>
      <c r="G57" s="66"/>
    </row>
    <row r="58" spans="1:7" ht="28.5" customHeight="1">
      <c r="A58" s="60">
        <v>23</v>
      </c>
      <c r="B58" s="61" t="s">
        <v>43</v>
      </c>
      <c r="C58" s="61" t="s">
        <v>8</v>
      </c>
      <c r="D58" s="62">
        <v>630000</v>
      </c>
      <c r="E58" s="63">
        <f>D58*0.4</f>
        <v>252000</v>
      </c>
      <c r="F58" s="64">
        <f>SUM(E58:E61)</f>
        <v>1367100</v>
      </c>
      <c r="G58" s="66"/>
    </row>
    <row r="59" spans="1:7" ht="13.5">
      <c r="A59" s="60"/>
      <c r="B59" s="61"/>
      <c r="C59" s="61" t="s">
        <v>13</v>
      </c>
      <c r="D59" s="62">
        <v>1279000</v>
      </c>
      <c r="E59" s="63">
        <f>D59*0.4</f>
        <v>511600</v>
      </c>
      <c r="F59" s="57"/>
      <c r="G59" s="66"/>
    </row>
    <row r="60" spans="1:7" ht="13.5">
      <c r="A60" s="60"/>
      <c r="B60" s="61"/>
      <c r="C60" s="61" t="s">
        <v>11</v>
      </c>
      <c r="D60" s="62">
        <v>1100000</v>
      </c>
      <c r="E60" s="63">
        <f>D60*0.4</f>
        <v>440000</v>
      </c>
      <c r="F60" s="57"/>
      <c r="G60" s="66"/>
    </row>
    <row r="61" spans="1:7" ht="13.5">
      <c r="A61" s="60"/>
      <c r="B61" s="61"/>
      <c r="C61" s="61" t="s">
        <v>16</v>
      </c>
      <c r="D61" s="62">
        <v>545000</v>
      </c>
      <c r="E61" s="63">
        <f>D61*0.3</f>
        <v>163500</v>
      </c>
      <c r="F61" s="57"/>
      <c r="G61" s="66"/>
    </row>
    <row r="62" spans="1:7" ht="13.5">
      <c r="A62" s="8">
        <v>24</v>
      </c>
      <c r="B62" s="79" t="s">
        <v>44</v>
      </c>
      <c r="C62" s="61" t="s">
        <v>13</v>
      </c>
      <c r="D62" s="62">
        <v>4636400</v>
      </c>
      <c r="E62" s="63">
        <f>D62*0.4</f>
        <v>1854560</v>
      </c>
      <c r="F62" s="63">
        <f>E62</f>
        <v>1854560</v>
      </c>
      <c r="G62" s="68"/>
    </row>
    <row r="63" spans="1:7" ht="13.5">
      <c r="A63" s="60">
        <v>25</v>
      </c>
      <c r="B63" s="61" t="s">
        <v>45</v>
      </c>
      <c r="C63" s="61" t="s">
        <v>11</v>
      </c>
      <c r="D63" s="62">
        <v>304000</v>
      </c>
      <c r="E63" s="63">
        <f>D63*0.4</f>
        <v>121600</v>
      </c>
      <c r="F63" s="64">
        <f>SUM(E63:E64)</f>
        <v>2836600</v>
      </c>
      <c r="G63" s="65" t="s">
        <v>46</v>
      </c>
    </row>
    <row r="64" spans="1:7" ht="13.5">
      <c r="A64" s="60"/>
      <c r="B64" s="61"/>
      <c r="C64" s="61" t="s">
        <v>16</v>
      </c>
      <c r="D64" s="62">
        <v>9050000</v>
      </c>
      <c r="E64" s="63">
        <f>D64*0.3</f>
        <v>2715000</v>
      </c>
      <c r="F64" s="57"/>
      <c r="G64" s="66"/>
    </row>
    <row r="65" spans="1:7" ht="13.5">
      <c r="A65" s="60">
        <v>26</v>
      </c>
      <c r="B65" s="61" t="s">
        <v>47</v>
      </c>
      <c r="C65" s="61" t="s">
        <v>11</v>
      </c>
      <c r="D65" s="62">
        <v>1970000</v>
      </c>
      <c r="E65" s="63">
        <f>D65*0.4</f>
        <v>788000</v>
      </c>
      <c r="F65" s="64">
        <f>SUM(E65:E66)</f>
        <v>1328000</v>
      </c>
      <c r="G65" s="66"/>
    </row>
    <row r="66" spans="1:7" ht="13.5">
      <c r="A66" s="60"/>
      <c r="B66" s="61"/>
      <c r="C66" s="61" t="s">
        <v>16</v>
      </c>
      <c r="D66" s="62">
        <v>1800000</v>
      </c>
      <c r="E66" s="63">
        <f>D66*0.3</f>
        <v>540000</v>
      </c>
      <c r="F66" s="57"/>
      <c r="G66" s="68"/>
    </row>
    <row r="67" spans="1:7" ht="13.5">
      <c r="A67" s="60">
        <v>27</v>
      </c>
      <c r="B67" s="61" t="s">
        <v>48</v>
      </c>
      <c r="C67" s="61" t="s">
        <v>8</v>
      </c>
      <c r="D67" s="62">
        <v>20800000</v>
      </c>
      <c r="E67" s="63">
        <v>8000000</v>
      </c>
      <c r="F67" s="64">
        <f>SUM(E67:E69)</f>
        <v>10200000</v>
      </c>
      <c r="G67" s="65" t="s">
        <v>49</v>
      </c>
    </row>
    <row r="68" spans="1:7" ht="13.5">
      <c r="A68" s="60"/>
      <c r="B68" s="61"/>
      <c r="C68" s="61" t="s">
        <v>10</v>
      </c>
      <c r="D68" s="62">
        <v>5050000</v>
      </c>
      <c r="E68" s="63">
        <v>2000000</v>
      </c>
      <c r="F68" s="57"/>
      <c r="G68" s="66"/>
    </row>
    <row r="69" spans="1:7" ht="13.5">
      <c r="A69" s="60"/>
      <c r="B69" s="61"/>
      <c r="C69" s="61" t="s">
        <v>11</v>
      </c>
      <c r="D69" s="62">
        <v>500000</v>
      </c>
      <c r="E69" s="63">
        <f>D69*0.4</f>
        <v>200000</v>
      </c>
      <c r="F69" s="57"/>
      <c r="G69" s="66"/>
    </row>
    <row r="70" spans="1:7" ht="13.5">
      <c r="A70" s="60">
        <v>28</v>
      </c>
      <c r="B70" s="61" t="s">
        <v>50</v>
      </c>
      <c r="C70" s="61" t="s">
        <v>8</v>
      </c>
      <c r="D70" s="62">
        <v>10000000</v>
      </c>
      <c r="E70" s="63">
        <f>D70*0.4</f>
        <v>4000000</v>
      </c>
      <c r="F70" s="64">
        <f>SUM(E70:E73)</f>
        <v>7090000</v>
      </c>
      <c r="G70" s="66"/>
    </row>
    <row r="71" spans="1:7" ht="13.5">
      <c r="A71" s="60"/>
      <c r="B71" s="61"/>
      <c r="C71" s="61" t="s">
        <v>13</v>
      </c>
      <c r="D71" s="62">
        <v>5000000</v>
      </c>
      <c r="E71" s="63">
        <f>D71*0.4</f>
        <v>2000000</v>
      </c>
      <c r="F71" s="57"/>
      <c r="G71" s="66"/>
    </row>
    <row r="72" spans="1:7" ht="13.5">
      <c r="A72" s="60"/>
      <c r="B72" s="61"/>
      <c r="C72" s="61" t="s">
        <v>11</v>
      </c>
      <c r="D72" s="62">
        <v>1000000</v>
      </c>
      <c r="E72" s="63">
        <f>D72*0.4</f>
        <v>400000</v>
      </c>
      <c r="F72" s="57"/>
      <c r="G72" s="66"/>
    </row>
    <row r="73" spans="1:7" ht="13.5">
      <c r="A73" s="60"/>
      <c r="B73" s="61"/>
      <c r="C73" s="61" t="s">
        <v>16</v>
      </c>
      <c r="D73" s="62">
        <v>2300000</v>
      </c>
      <c r="E73" s="63">
        <f>D73*0.3</f>
        <v>690000</v>
      </c>
      <c r="F73" s="57"/>
      <c r="G73" s="66"/>
    </row>
    <row r="74" spans="1:7" ht="13.5">
      <c r="A74" s="60">
        <v>29</v>
      </c>
      <c r="B74" s="80" t="s">
        <v>51</v>
      </c>
      <c r="C74" s="61" t="s">
        <v>13</v>
      </c>
      <c r="D74" s="62">
        <v>726495.726495726</v>
      </c>
      <c r="E74" s="63">
        <f>D74*0.4</f>
        <v>290598.29059829045</v>
      </c>
      <c r="F74" s="63">
        <f>E74</f>
        <v>290598.29059829045</v>
      </c>
      <c r="G74" s="66"/>
    </row>
    <row r="75" spans="1:7" ht="13.5">
      <c r="A75" s="60">
        <v>30</v>
      </c>
      <c r="B75" s="61" t="s">
        <v>52</v>
      </c>
      <c r="C75" s="61" t="s">
        <v>8</v>
      </c>
      <c r="D75" s="62">
        <v>2373656</v>
      </c>
      <c r="E75" s="63">
        <f>D75*0.4</f>
        <v>949462.4</v>
      </c>
      <c r="F75" s="64">
        <f>SUM(E75:E78)</f>
        <v>2798054.8</v>
      </c>
      <c r="G75" s="66"/>
    </row>
    <row r="76" spans="1:7" ht="13.5">
      <c r="A76" s="60"/>
      <c r="B76" s="61"/>
      <c r="C76" s="61" t="s">
        <v>13</v>
      </c>
      <c r="D76" s="62">
        <v>2259731</v>
      </c>
      <c r="E76" s="63">
        <f>D76*0.4</f>
        <v>903892.4</v>
      </c>
      <c r="F76" s="57"/>
      <c r="G76" s="66"/>
    </row>
    <row r="77" spans="1:7" ht="13.5">
      <c r="A77" s="60"/>
      <c r="B77" s="61"/>
      <c r="C77" s="61" t="s">
        <v>11</v>
      </c>
      <c r="D77" s="62">
        <v>1560000</v>
      </c>
      <c r="E77" s="63">
        <f>D77*0.4</f>
        <v>624000</v>
      </c>
      <c r="F77" s="57"/>
      <c r="G77" s="66"/>
    </row>
    <row r="78" spans="1:7" ht="13.5">
      <c r="A78" s="60"/>
      <c r="B78" s="61"/>
      <c r="C78" s="61" t="s">
        <v>16</v>
      </c>
      <c r="D78" s="62">
        <v>1069000</v>
      </c>
      <c r="E78" s="63">
        <f>D78*0.3</f>
        <v>320700</v>
      </c>
      <c r="F78" s="57"/>
      <c r="G78" s="66"/>
    </row>
    <row r="79" spans="1:7" ht="13.5">
      <c r="A79" s="60">
        <v>31</v>
      </c>
      <c r="B79" s="61" t="s">
        <v>53</v>
      </c>
      <c r="C79" s="61" t="s">
        <v>8</v>
      </c>
      <c r="D79" s="62">
        <v>2400000</v>
      </c>
      <c r="E79" s="63">
        <f>D79*0.4</f>
        <v>960000</v>
      </c>
      <c r="F79" s="64">
        <f>SUM(E79:E80)</f>
        <v>1341000</v>
      </c>
      <c r="G79" s="66"/>
    </row>
    <row r="80" spans="1:7" ht="13.5">
      <c r="A80" s="60"/>
      <c r="B80" s="61"/>
      <c r="C80" s="61" t="s">
        <v>16</v>
      </c>
      <c r="D80" s="62">
        <v>1270000</v>
      </c>
      <c r="E80" s="63">
        <f>D80*0.3</f>
        <v>381000</v>
      </c>
      <c r="F80" s="57"/>
      <c r="G80" s="66"/>
    </row>
    <row r="81" spans="1:7" ht="13.5">
      <c r="A81" s="75">
        <v>32</v>
      </c>
      <c r="B81" s="74" t="s">
        <v>54</v>
      </c>
      <c r="C81" s="61" t="s">
        <v>8</v>
      </c>
      <c r="D81" s="62">
        <v>3097871</v>
      </c>
      <c r="E81" s="63">
        <f>D81*0.4</f>
        <v>1239148.4000000001</v>
      </c>
      <c r="F81" s="64">
        <f>SUM(E81:E83)</f>
        <v>1704848.4000000001</v>
      </c>
      <c r="G81" s="66"/>
    </row>
    <row r="82" spans="1:7" ht="13.5">
      <c r="A82" s="77"/>
      <c r="B82" s="74"/>
      <c r="C82" s="61" t="s">
        <v>32</v>
      </c>
      <c r="D82" s="62">
        <v>779000</v>
      </c>
      <c r="E82" s="63">
        <f>D82*0.3</f>
        <v>233700</v>
      </c>
      <c r="F82" s="57"/>
      <c r="G82" s="66"/>
    </row>
    <row r="83" spans="1:7" ht="13.5">
      <c r="A83" s="78"/>
      <c r="B83" s="74"/>
      <c r="C83" s="61" t="s">
        <v>30</v>
      </c>
      <c r="D83" s="62">
        <v>580000</v>
      </c>
      <c r="E83" s="63">
        <f aca="true" t="shared" si="2" ref="E83:E89">D83*0.4</f>
        <v>232000</v>
      </c>
      <c r="F83" s="57"/>
      <c r="G83" s="66"/>
    </row>
    <row r="84" spans="1:7" ht="13.5">
      <c r="A84" s="8">
        <v>33</v>
      </c>
      <c r="B84" s="79" t="s">
        <v>55</v>
      </c>
      <c r="C84" s="61" t="s">
        <v>8</v>
      </c>
      <c r="D84" s="62">
        <v>1343328</v>
      </c>
      <c r="E84" s="63">
        <f t="shared" si="2"/>
        <v>537331.2000000001</v>
      </c>
      <c r="F84" s="63">
        <f>E84</f>
        <v>537331.2000000001</v>
      </c>
      <c r="G84" s="68"/>
    </row>
    <row r="85" spans="1:7" ht="13.5">
      <c r="A85" s="60">
        <v>34</v>
      </c>
      <c r="B85" s="67" t="s">
        <v>56</v>
      </c>
      <c r="C85" s="61" t="s">
        <v>8</v>
      </c>
      <c r="D85" s="62">
        <v>2160700</v>
      </c>
      <c r="E85" s="63">
        <f t="shared" si="2"/>
        <v>864280</v>
      </c>
      <c r="F85" s="64">
        <f>SUM(E85:E87)</f>
        <v>1574040</v>
      </c>
      <c r="G85" s="65" t="s">
        <v>57</v>
      </c>
    </row>
    <row r="86" spans="1:7" ht="13.5">
      <c r="A86" s="60"/>
      <c r="B86" s="67"/>
      <c r="C86" s="61" t="s">
        <v>13</v>
      </c>
      <c r="D86" s="62">
        <v>146000</v>
      </c>
      <c r="E86" s="63">
        <f t="shared" si="2"/>
        <v>58400</v>
      </c>
      <c r="F86" s="57"/>
      <c r="G86" s="66"/>
    </row>
    <row r="87" spans="1:7" ht="13.5">
      <c r="A87" s="60"/>
      <c r="B87" s="67"/>
      <c r="C87" s="61" t="s">
        <v>10</v>
      </c>
      <c r="D87" s="62">
        <v>1628400</v>
      </c>
      <c r="E87" s="63">
        <f t="shared" si="2"/>
        <v>651360</v>
      </c>
      <c r="F87" s="57"/>
      <c r="G87" s="66"/>
    </row>
    <row r="88" spans="1:7" ht="13.5">
      <c r="A88" s="60">
        <v>35</v>
      </c>
      <c r="B88" s="67" t="s">
        <v>58</v>
      </c>
      <c r="C88" s="61" t="s">
        <v>18</v>
      </c>
      <c r="D88" s="62">
        <v>523270</v>
      </c>
      <c r="E88" s="63">
        <f t="shared" si="2"/>
        <v>209308</v>
      </c>
      <c r="F88" s="63">
        <f>E88</f>
        <v>209308</v>
      </c>
      <c r="G88" s="66"/>
    </row>
    <row r="89" spans="1:7" ht="13.5">
      <c r="A89" s="8">
        <v>36</v>
      </c>
      <c r="B89" s="79" t="s">
        <v>59</v>
      </c>
      <c r="C89" s="61" t="s">
        <v>60</v>
      </c>
      <c r="D89" s="62">
        <v>380000</v>
      </c>
      <c r="E89" s="63">
        <f t="shared" si="2"/>
        <v>152000</v>
      </c>
      <c r="F89" s="63">
        <f>E89</f>
        <v>152000</v>
      </c>
      <c r="G89" s="68"/>
    </row>
    <row r="90" spans="1:7" ht="13.5">
      <c r="A90" s="60">
        <v>37</v>
      </c>
      <c r="B90" s="69" t="s">
        <v>61</v>
      </c>
      <c r="C90" s="61" t="s">
        <v>8</v>
      </c>
      <c r="D90" s="62">
        <v>30000000</v>
      </c>
      <c r="E90" s="63">
        <v>8000000</v>
      </c>
      <c r="F90" s="64">
        <f>SUM(E90:E93)</f>
        <v>12450000</v>
      </c>
      <c r="G90" s="65" t="s">
        <v>62</v>
      </c>
    </row>
    <row r="91" spans="1:7" ht="13.5">
      <c r="A91" s="60"/>
      <c r="B91" s="69"/>
      <c r="C91" s="61" t="s">
        <v>13</v>
      </c>
      <c r="D91" s="62">
        <v>10000000</v>
      </c>
      <c r="E91" s="63">
        <v>2000000</v>
      </c>
      <c r="F91" s="57"/>
      <c r="G91" s="66"/>
    </row>
    <row r="92" spans="1:7" ht="13.5">
      <c r="A92" s="60"/>
      <c r="B92" s="69"/>
      <c r="C92" s="61" t="s">
        <v>10</v>
      </c>
      <c r="D92" s="62">
        <v>14375000</v>
      </c>
      <c r="E92" s="63">
        <v>2000000</v>
      </c>
      <c r="F92" s="57"/>
      <c r="G92" s="66"/>
    </row>
    <row r="93" spans="1:7" ht="13.5">
      <c r="A93" s="60"/>
      <c r="B93" s="69"/>
      <c r="C93" s="61" t="s">
        <v>16</v>
      </c>
      <c r="D93" s="62">
        <v>1500000</v>
      </c>
      <c r="E93" s="63">
        <f>D93*0.3</f>
        <v>450000</v>
      </c>
      <c r="F93" s="57"/>
      <c r="G93" s="66"/>
    </row>
    <row r="94" spans="1:7" ht="13.5">
      <c r="A94" s="60">
        <v>38</v>
      </c>
      <c r="B94" s="69" t="s">
        <v>63</v>
      </c>
      <c r="C94" s="61" t="s">
        <v>8</v>
      </c>
      <c r="D94" s="62">
        <v>14500000</v>
      </c>
      <c r="E94" s="63">
        <f>D94*0.4</f>
        <v>5800000</v>
      </c>
      <c r="F94" s="64">
        <f>SUM(E94:E96)</f>
        <v>6720000</v>
      </c>
      <c r="G94" s="66"/>
    </row>
    <row r="95" spans="1:7" ht="13.5">
      <c r="A95" s="60"/>
      <c r="B95" s="69"/>
      <c r="C95" s="61" t="s">
        <v>13</v>
      </c>
      <c r="D95" s="62">
        <v>1000000</v>
      </c>
      <c r="E95" s="63">
        <f>D95*0.4</f>
        <v>400000</v>
      </c>
      <c r="F95" s="57"/>
      <c r="G95" s="66"/>
    </row>
    <row r="96" spans="1:7" ht="13.5">
      <c r="A96" s="60"/>
      <c r="B96" s="69"/>
      <c r="C96" s="61" t="s">
        <v>10</v>
      </c>
      <c r="D96" s="62">
        <v>1300000</v>
      </c>
      <c r="E96" s="63">
        <f>D96*0.4</f>
        <v>520000</v>
      </c>
      <c r="F96" s="57"/>
      <c r="G96" s="66"/>
    </row>
    <row r="97" spans="1:7" ht="13.5">
      <c r="A97" s="60">
        <v>39</v>
      </c>
      <c r="B97" s="69" t="s">
        <v>64</v>
      </c>
      <c r="C97" s="61" t="s">
        <v>16</v>
      </c>
      <c r="D97" s="62">
        <v>9220000</v>
      </c>
      <c r="E97" s="63">
        <f>D97*0.3</f>
        <v>2766000</v>
      </c>
      <c r="F97" s="63">
        <f>E97</f>
        <v>2766000</v>
      </c>
      <c r="G97" s="66"/>
    </row>
    <row r="98" spans="1:7" ht="13.5">
      <c r="A98" s="60">
        <v>40</v>
      </c>
      <c r="B98" s="81" t="s">
        <v>65</v>
      </c>
      <c r="C98" s="61" t="s">
        <v>8</v>
      </c>
      <c r="D98" s="62">
        <v>1825000</v>
      </c>
      <c r="E98" s="63">
        <f>D98*0.4</f>
        <v>730000</v>
      </c>
      <c r="F98" s="63">
        <f>E98</f>
        <v>730000</v>
      </c>
      <c r="G98" s="66"/>
    </row>
    <row r="99" spans="1:7" ht="13.5">
      <c r="A99" s="75">
        <v>41</v>
      </c>
      <c r="B99" s="74" t="s">
        <v>66</v>
      </c>
      <c r="C99" s="61" t="s">
        <v>8</v>
      </c>
      <c r="D99" s="62">
        <v>1197126</v>
      </c>
      <c r="E99" s="63">
        <f>D99*0.4</f>
        <v>478850.4</v>
      </c>
      <c r="F99" s="64">
        <f>SUM(E99:E100)</f>
        <v>673250.4</v>
      </c>
      <c r="G99" s="66"/>
    </row>
    <row r="100" spans="1:7" ht="13.5">
      <c r="A100" s="78"/>
      <c r="B100" s="74"/>
      <c r="C100" s="61" t="s">
        <v>32</v>
      </c>
      <c r="D100" s="82">
        <f>722000-74000</f>
        <v>648000</v>
      </c>
      <c r="E100" s="63">
        <f>D100*0.3</f>
        <v>194400</v>
      </c>
      <c r="F100" s="57"/>
      <c r="G100" s="68"/>
    </row>
    <row r="101" spans="1:7" ht="13.5">
      <c r="A101" s="60">
        <v>42</v>
      </c>
      <c r="B101" s="61" t="s">
        <v>67</v>
      </c>
      <c r="C101" s="61" t="s">
        <v>13</v>
      </c>
      <c r="D101" s="62">
        <v>5020000</v>
      </c>
      <c r="E101" s="63">
        <v>2000000</v>
      </c>
      <c r="F101" s="64">
        <f>SUM(E101:E102)</f>
        <v>2914800</v>
      </c>
      <c r="G101" s="65" t="s">
        <v>68</v>
      </c>
    </row>
    <row r="102" spans="1:7" ht="13.5">
      <c r="A102" s="60"/>
      <c r="B102" s="61"/>
      <c r="C102" s="61" t="s">
        <v>10</v>
      </c>
      <c r="D102" s="62">
        <v>2287000</v>
      </c>
      <c r="E102" s="63">
        <f>D102*0.4</f>
        <v>914800</v>
      </c>
      <c r="F102" s="57"/>
      <c r="G102" s="68"/>
    </row>
    <row r="103" spans="1:7" ht="13.5">
      <c r="A103" s="60">
        <v>43</v>
      </c>
      <c r="B103" s="80" t="s">
        <v>69</v>
      </c>
      <c r="C103" s="61" t="s">
        <v>8</v>
      </c>
      <c r="D103" s="62">
        <v>4557510</v>
      </c>
      <c r="E103" s="63">
        <f>D103*0.4</f>
        <v>1823004</v>
      </c>
      <c r="F103" s="64">
        <f>SUM(E103:E107)</f>
        <v>3740004</v>
      </c>
      <c r="G103" s="65" t="s">
        <v>70</v>
      </c>
    </row>
    <row r="104" spans="1:7" ht="13.5">
      <c r="A104" s="60"/>
      <c r="B104" s="80"/>
      <c r="C104" s="61" t="s">
        <v>13</v>
      </c>
      <c r="D104" s="62">
        <v>1080000</v>
      </c>
      <c r="E104" s="63">
        <f>D104*0.4</f>
        <v>432000</v>
      </c>
      <c r="F104" s="57"/>
      <c r="G104" s="66"/>
    </row>
    <row r="105" spans="1:7" ht="13.5">
      <c r="A105" s="60"/>
      <c r="B105" s="80"/>
      <c r="C105" s="61" t="s">
        <v>10</v>
      </c>
      <c r="D105" s="62">
        <v>1000000</v>
      </c>
      <c r="E105" s="63">
        <f>D105*0.4</f>
        <v>400000</v>
      </c>
      <c r="F105" s="57"/>
      <c r="G105" s="66"/>
    </row>
    <row r="106" spans="1:7" ht="13.5">
      <c r="A106" s="60"/>
      <c r="B106" s="80"/>
      <c r="C106" s="61" t="s">
        <v>11</v>
      </c>
      <c r="D106" s="62">
        <v>350000</v>
      </c>
      <c r="E106" s="63">
        <f>D106*0.4</f>
        <v>140000</v>
      </c>
      <c r="F106" s="57"/>
      <c r="G106" s="66"/>
    </row>
    <row r="107" spans="1:7" ht="13.5">
      <c r="A107" s="60"/>
      <c r="B107" s="80"/>
      <c r="C107" s="61" t="s">
        <v>16</v>
      </c>
      <c r="D107" s="62">
        <v>3150000</v>
      </c>
      <c r="E107" s="63">
        <f>D107*0.3</f>
        <v>945000</v>
      </c>
      <c r="F107" s="57"/>
      <c r="G107" s="66"/>
    </row>
    <row r="108" spans="1:7" ht="13.5">
      <c r="A108" s="60">
        <v>44</v>
      </c>
      <c r="B108" s="61" t="s">
        <v>71</v>
      </c>
      <c r="C108" s="61" t="s">
        <v>8</v>
      </c>
      <c r="D108" s="62">
        <v>1966400</v>
      </c>
      <c r="E108" s="63">
        <f>D108*0.4</f>
        <v>786560</v>
      </c>
      <c r="F108" s="64">
        <f>SUM(E108:E109)</f>
        <v>926560</v>
      </c>
      <c r="G108" s="66"/>
    </row>
    <row r="109" spans="1:7" ht="13.5">
      <c r="A109" s="60"/>
      <c r="B109" s="61"/>
      <c r="C109" s="61" t="s">
        <v>11</v>
      </c>
      <c r="D109" s="62">
        <v>350000</v>
      </c>
      <c r="E109" s="63">
        <f>D109*0.4</f>
        <v>140000</v>
      </c>
      <c r="F109" s="57"/>
      <c r="G109" s="66"/>
    </row>
    <row r="110" spans="1:7" ht="13.5">
      <c r="A110" s="60">
        <v>45</v>
      </c>
      <c r="B110" s="61" t="s">
        <v>72</v>
      </c>
      <c r="C110" s="61" t="s">
        <v>18</v>
      </c>
      <c r="D110" s="62">
        <v>90770</v>
      </c>
      <c r="E110" s="63">
        <f>D110*0.4</f>
        <v>36308</v>
      </c>
      <c r="F110" s="63">
        <f>E110</f>
        <v>36308</v>
      </c>
      <c r="G110" s="66"/>
    </row>
    <row r="111" spans="1:7" ht="13.5">
      <c r="A111" s="8">
        <v>46</v>
      </c>
      <c r="B111" s="79" t="s">
        <v>73</v>
      </c>
      <c r="C111" s="61" t="s">
        <v>60</v>
      </c>
      <c r="D111" s="62">
        <v>998020</v>
      </c>
      <c r="E111" s="63">
        <f>D111*0.4</f>
        <v>399208</v>
      </c>
      <c r="F111" s="63">
        <f>E111</f>
        <v>399208</v>
      </c>
      <c r="G111" s="68"/>
    </row>
    <row r="112" spans="1:7" ht="13.5">
      <c r="A112" s="60">
        <v>47</v>
      </c>
      <c r="B112" s="61" t="s">
        <v>74</v>
      </c>
      <c r="C112" s="61" t="s">
        <v>16</v>
      </c>
      <c r="D112" s="62">
        <v>3466666.66666667</v>
      </c>
      <c r="E112" s="63">
        <f>D112*0.3</f>
        <v>1040000.0000000009</v>
      </c>
      <c r="F112" s="63">
        <f>E112</f>
        <v>1040000.0000000009</v>
      </c>
      <c r="G112" s="65" t="s">
        <v>75</v>
      </c>
    </row>
    <row r="113" spans="1:7" ht="13.5">
      <c r="A113" s="60">
        <v>48</v>
      </c>
      <c r="B113" s="67" t="s">
        <v>76</v>
      </c>
      <c r="C113" s="61" t="s">
        <v>16</v>
      </c>
      <c r="D113" s="62">
        <v>10980000</v>
      </c>
      <c r="E113" s="63">
        <v>3000000</v>
      </c>
      <c r="F113" s="63">
        <f>E113</f>
        <v>3000000</v>
      </c>
      <c r="G113" s="66"/>
    </row>
    <row r="114" spans="1:7" ht="13.5">
      <c r="A114" s="75">
        <v>49</v>
      </c>
      <c r="B114" s="83" t="s">
        <v>77</v>
      </c>
      <c r="C114" s="61" t="s">
        <v>8</v>
      </c>
      <c r="D114" s="62">
        <v>4800000</v>
      </c>
      <c r="E114" s="63">
        <f>D114*0.4</f>
        <v>1920000</v>
      </c>
      <c r="F114" s="64">
        <f>SUM(E114:E115)</f>
        <v>4137000</v>
      </c>
      <c r="G114" s="66"/>
    </row>
    <row r="115" spans="1:7" ht="13.5">
      <c r="A115" s="78"/>
      <c r="B115" s="83"/>
      <c r="C115" s="61" t="s">
        <v>32</v>
      </c>
      <c r="D115" s="62">
        <v>7390000</v>
      </c>
      <c r="E115" s="63">
        <f>D115*0.3</f>
        <v>2217000</v>
      </c>
      <c r="F115" s="57"/>
      <c r="G115" s="66"/>
    </row>
    <row r="116" spans="1:7" ht="13.5">
      <c r="A116" s="75">
        <v>50</v>
      </c>
      <c r="B116" s="74" t="s">
        <v>78</v>
      </c>
      <c r="C116" s="61" t="s">
        <v>8</v>
      </c>
      <c r="D116" s="62">
        <v>639921</v>
      </c>
      <c r="E116" s="63">
        <f>D116*0.4</f>
        <v>255968.40000000002</v>
      </c>
      <c r="F116" s="64">
        <f>SUM(E116:E117)</f>
        <v>571928</v>
      </c>
      <c r="G116" s="66"/>
    </row>
    <row r="117" spans="1:7" ht="13.5">
      <c r="A117" s="78"/>
      <c r="B117" s="74"/>
      <c r="C117" s="61" t="s">
        <v>13</v>
      </c>
      <c r="D117" s="62">
        <v>789899</v>
      </c>
      <c r="E117" s="63">
        <f>D117*0.4</f>
        <v>315959.60000000003</v>
      </c>
      <c r="F117" s="57"/>
      <c r="G117" s="66"/>
    </row>
    <row r="118" spans="1:7" ht="13.5">
      <c r="A118" s="8">
        <v>51</v>
      </c>
      <c r="B118" s="79" t="s">
        <v>79</v>
      </c>
      <c r="C118" s="61" t="s">
        <v>32</v>
      </c>
      <c r="D118" s="62">
        <v>1811000</v>
      </c>
      <c r="E118" s="63">
        <f>D118*0.3</f>
        <v>543300</v>
      </c>
      <c r="F118" s="63">
        <f>E118</f>
        <v>543300</v>
      </c>
      <c r="G118" s="68"/>
    </row>
    <row r="119" spans="1:7" ht="13.5">
      <c r="A119" s="60">
        <v>52</v>
      </c>
      <c r="B119" s="61" t="s">
        <v>80</v>
      </c>
      <c r="C119" s="61" t="s">
        <v>81</v>
      </c>
      <c r="D119" s="62">
        <v>5083300</v>
      </c>
      <c r="E119" s="63">
        <f>D119*0.4</f>
        <v>2033320</v>
      </c>
      <c r="F119" s="64">
        <f>SUM(E119:E120)</f>
        <v>2520592</v>
      </c>
      <c r="G119" s="65" t="s">
        <v>82</v>
      </c>
    </row>
    <row r="120" spans="1:7" ht="13.5">
      <c r="A120" s="60"/>
      <c r="B120" s="61"/>
      <c r="C120" s="61" t="s">
        <v>11</v>
      </c>
      <c r="D120" s="62">
        <v>1218180</v>
      </c>
      <c r="E120" s="63">
        <f>D120*0.4</f>
        <v>487272</v>
      </c>
      <c r="F120" s="57"/>
      <c r="G120" s="66"/>
    </row>
    <row r="121" spans="1:7" ht="13.5">
      <c r="A121" s="60">
        <v>53</v>
      </c>
      <c r="B121" s="61" t="s">
        <v>83</v>
      </c>
      <c r="C121" s="61" t="s">
        <v>81</v>
      </c>
      <c r="D121" s="62">
        <v>1674750</v>
      </c>
      <c r="E121" s="63">
        <f>D121*0.4</f>
        <v>669900</v>
      </c>
      <c r="F121" s="63">
        <f>E121</f>
        <v>669900</v>
      </c>
      <c r="G121" s="66"/>
    </row>
    <row r="122" spans="1:7" ht="13.5">
      <c r="A122" s="60">
        <v>54</v>
      </c>
      <c r="B122" s="61" t="s">
        <v>84</v>
      </c>
      <c r="C122" s="61" t="s">
        <v>11</v>
      </c>
      <c r="D122" s="62">
        <v>1229560</v>
      </c>
      <c r="E122" s="63">
        <f>D122*0.4</f>
        <v>491824</v>
      </c>
      <c r="F122" s="64">
        <f>SUM(E122:E123)</f>
        <v>1091824</v>
      </c>
      <c r="G122" s="66"/>
    </row>
    <row r="123" spans="1:7" ht="13.5">
      <c r="A123" s="60"/>
      <c r="B123" s="61"/>
      <c r="C123" s="61" t="s">
        <v>16</v>
      </c>
      <c r="D123" s="62">
        <v>2000000</v>
      </c>
      <c r="E123" s="63">
        <f>D123*0.3</f>
        <v>600000</v>
      </c>
      <c r="F123" s="57"/>
      <c r="G123" s="66"/>
    </row>
    <row r="124" spans="1:7" ht="13.5">
      <c r="A124" s="60">
        <v>55</v>
      </c>
      <c r="B124" s="84" t="s">
        <v>85</v>
      </c>
      <c r="C124" s="61" t="s">
        <v>18</v>
      </c>
      <c r="D124" s="62">
        <v>760000</v>
      </c>
      <c r="E124" s="63">
        <f>D124*0.4</f>
        <v>304000</v>
      </c>
      <c r="F124" s="64">
        <f>SUM(E124:E129)</f>
        <v>5268000</v>
      </c>
      <c r="G124" s="66"/>
    </row>
    <row r="125" spans="1:7" ht="18.75" customHeight="1">
      <c r="A125" s="60"/>
      <c r="B125" s="84"/>
      <c r="C125" s="61" t="s">
        <v>8</v>
      </c>
      <c r="D125" s="62">
        <v>8190000</v>
      </c>
      <c r="E125" s="63">
        <f>D125*0.4</f>
        <v>3276000</v>
      </c>
      <c r="F125" s="57"/>
      <c r="G125" s="66"/>
    </row>
    <row r="126" spans="1:7" ht="13.5">
      <c r="A126" s="60"/>
      <c r="B126" s="84"/>
      <c r="C126" s="61" t="s">
        <v>13</v>
      </c>
      <c r="D126" s="62">
        <v>1790000</v>
      </c>
      <c r="E126" s="63">
        <f>D126*0.4</f>
        <v>716000</v>
      </c>
      <c r="F126" s="57"/>
      <c r="G126" s="66"/>
    </row>
    <row r="127" spans="1:7" ht="13.5">
      <c r="A127" s="60"/>
      <c r="B127" s="84"/>
      <c r="C127" s="61" t="s">
        <v>10</v>
      </c>
      <c r="D127" s="62">
        <v>1010000</v>
      </c>
      <c r="E127" s="63">
        <f>D127*0.4</f>
        <v>404000</v>
      </c>
      <c r="F127" s="57"/>
      <c r="G127" s="66"/>
    </row>
    <row r="128" spans="1:7" ht="13.5">
      <c r="A128" s="60"/>
      <c r="B128" s="84"/>
      <c r="C128" s="61" t="s">
        <v>11</v>
      </c>
      <c r="D128" s="62">
        <v>850000</v>
      </c>
      <c r="E128" s="63">
        <f>D128*0.4</f>
        <v>340000</v>
      </c>
      <c r="F128" s="57"/>
      <c r="G128" s="66"/>
    </row>
    <row r="129" spans="1:7" ht="13.5">
      <c r="A129" s="60"/>
      <c r="B129" s="84"/>
      <c r="C129" s="61" t="s">
        <v>16</v>
      </c>
      <c r="D129" s="62">
        <v>760000</v>
      </c>
      <c r="E129" s="63">
        <f>D129*0.3</f>
        <v>228000</v>
      </c>
      <c r="F129" s="57"/>
      <c r="G129" s="66"/>
    </row>
    <row r="130" spans="1:7" ht="13.5">
      <c r="A130" s="60">
        <v>56</v>
      </c>
      <c r="B130" s="61" t="s">
        <v>86</v>
      </c>
      <c r="C130" s="61" t="s">
        <v>8</v>
      </c>
      <c r="D130" s="62">
        <v>850000</v>
      </c>
      <c r="E130" s="63">
        <f>D130*0.4</f>
        <v>340000</v>
      </c>
      <c r="F130" s="76">
        <f>SUM(E130:E133)</f>
        <v>1736000</v>
      </c>
      <c r="G130" s="66"/>
    </row>
    <row r="131" spans="1:7" ht="13.5">
      <c r="A131" s="60"/>
      <c r="B131" s="61"/>
      <c r="C131" s="61" t="s">
        <v>13</v>
      </c>
      <c r="D131" s="62">
        <v>2800000</v>
      </c>
      <c r="E131" s="63">
        <f>D131*0.4</f>
        <v>1120000</v>
      </c>
      <c r="F131" s="57"/>
      <c r="G131" s="66"/>
    </row>
    <row r="132" spans="1:7" ht="13.5">
      <c r="A132" s="60"/>
      <c r="B132" s="61"/>
      <c r="C132" s="61" t="s">
        <v>11</v>
      </c>
      <c r="D132" s="62">
        <v>450000</v>
      </c>
      <c r="E132" s="63">
        <f>D132*0.4</f>
        <v>180000</v>
      </c>
      <c r="F132" s="57"/>
      <c r="G132" s="66"/>
    </row>
    <row r="133" spans="1:7" ht="13.5">
      <c r="A133" s="60"/>
      <c r="B133" s="61"/>
      <c r="C133" s="61" t="s">
        <v>16</v>
      </c>
      <c r="D133" s="62">
        <v>320000</v>
      </c>
      <c r="E133" s="63">
        <f>D133*0.3</f>
        <v>96000</v>
      </c>
      <c r="F133" s="57"/>
      <c r="G133" s="66"/>
    </row>
    <row r="134" spans="1:7" ht="13.5">
      <c r="A134" s="60">
        <v>57</v>
      </c>
      <c r="B134" s="61" t="s">
        <v>87</v>
      </c>
      <c r="C134" s="61" t="s">
        <v>8</v>
      </c>
      <c r="D134" s="62">
        <v>2530200</v>
      </c>
      <c r="E134" s="63">
        <f>D134*0.4</f>
        <v>1012080</v>
      </c>
      <c r="F134" s="64">
        <f>SUM(E134:E136)</f>
        <v>1444230.084</v>
      </c>
      <c r="G134" s="66"/>
    </row>
    <row r="135" spans="1:7" ht="13.5">
      <c r="A135" s="60"/>
      <c r="B135" s="61"/>
      <c r="C135" s="61" t="s">
        <v>11</v>
      </c>
      <c r="D135" s="62">
        <v>855375.21</v>
      </c>
      <c r="E135" s="63">
        <f>D135*0.4</f>
        <v>342150.08400000003</v>
      </c>
      <c r="F135" s="57"/>
      <c r="G135" s="66"/>
    </row>
    <row r="136" spans="1:7" ht="13.5">
      <c r="A136" s="60"/>
      <c r="B136" s="61"/>
      <c r="C136" s="61" t="s">
        <v>16</v>
      </c>
      <c r="D136" s="62">
        <v>300000</v>
      </c>
      <c r="E136" s="63">
        <f>D136*0.3</f>
        <v>90000</v>
      </c>
      <c r="F136" s="57"/>
      <c r="G136" s="66"/>
    </row>
    <row r="137" spans="1:7" ht="13.5">
      <c r="A137" s="75">
        <v>58</v>
      </c>
      <c r="B137" s="74" t="s">
        <v>88</v>
      </c>
      <c r="C137" s="61" t="s">
        <v>8</v>
      </c>
      <c r="D137" s="62">
        <v>3458950</v>
      </c>
      <c r="E137" s="63">
        <f>D137*0.4</f>
        <v>1383580</v>
      </c>
      <c r="F137" s="64">
        <f>SUM(E137:E139)</f>
        <v>2791300</v>
      </c>
      <c r="G137" s="66"/>
    </row>
    <row r="138" spans="1:7" ht="13.5">
      <c r="A138" s="77"/>
      <c r="B138" s="74"/>
      <c r="C138" s="61" t="s">
        <v>13</v>
      </c>
      <c r="D138" s="62">
        <v>2424300</v>
      </c>
      <c r="E138" s="63">
        <f>D138*0.4</f>
        <v>969720</v>
      </c>
      <c r="F138" s="57"/>
      <c r="G138" s="66"/>
    </row>
    <row r="139" spans="1:7" ht="13.5">
      <c r="A139" s="78"/>
      <c r="B139" s="74"/>
      <c r="C139" s="61" t="s">
        <v>32</v>
      </c>
      <c r="D139" s="62">
        <v>1460000</v>
      </c>
      <c r="E139" s="63">
        <f>D139*0.3</f>
        <v>438000</v>
      </c>
      <c r="F139" s="57"/>
      <c r="G139" s="66"/>
    </row>
    <row r="140" spans="1:7" ht="13.5">
      <c r="A140" s="60">
        <v>59</v>
      </c>
      <c r="B140" s="61" t="s">
        <v>89</v>
      </c>
      <c r="C140" s="61" t="s">
        <v>13</v>
      </c>
      <c r="D140" s="62">
        <v>1701600</v>
      </c>
      <c r="E140" s="63">
        <f aca="true" t="shared" si="3" ref="E140:E145">D140*0.4</f>
        <v>680640</v>
      </c>
      <c r="F140" s="64">
        <f>SUM(E140:E141)</f>
        <v>817360</v>
      </c>
      <c r="G140" s="66"/>
    </row>
    <row r="141" spans="1:7" ht="13.5">
      <c r="A141" s="60"/>
      <c r="B141" s="61"/>
      <c r="C141" s="61" t="s">
        <v>11</v>
      </c>
      <c r="D141" s="62">
        <v>341800</v>
      </c>
      <c r="E141" s="63">
        <f t="shared" si="3"/>
        <v>136720</v>
      </c>
      <c r="F141" s="57"/>
      <c r="G141" s="68"/>
    </row>
    <row r="142" spans="1:7" ht="13.5">
      <c r="A142" s="60">
        <v>60</v>
      </c>
      <c r="B142" s="61" t="s">
        <v>90</v>
      </c>
      <c r="C142" s="61" t="s">
        <v>8</v>
      </c>
      <c r="D142" s="62">
        <v>18291900</v>
      </c>
      <c r="E142" s="63">
        <f t="shared" si="3"/>
        <v>7316760</v>
      </c>
      <c r="F142" s="64">
        <f>SUM(E142:E146)</f>
        <v>10959360</v>
      </c>
      <c r="G142" s="65" t="s">
        <v>91</v>
      </c>
    </row>
    <row r="143" spans="1:7" ht="13.5">
      <c r="A143" s="60"/>
      <c r="B143" s="61"/>
      <c r="C143" s="61" t="s">
        <v>13</v>
      </c>
      <c r="D143" s="62">
        <v>3156500</v>
      </c>
      <c r="E143" s="63">
        <f t="shared" si="3"/>
        <v>1262600</v>
      </c>
      <c r="F143" s="57"/>
      <c r="G143" s="66"/>
    </row>
    <row r="144" spans="1:7" ht="13.5">
      <c r="A144" s="60"/>
      <c r="B144" s="61"/>
      <c r="C144" s="61" t="s">
        <v>10</v>
      </c>
      <c r="D144" s="62">
        <v>7457500</v>
      </c>
      <c r="E144" s="63">
        <v>2000000</v>
      </c>
      <c r="F144" s="57"/>
      <c r="G144" s="66"/>
    </row>
    <row r="145" spans="1:7" ht="13.5">
      <c r="A145" s="60"/>
      <c r="B145" s="61"/>
      <c r="C145" s="61" t="s">
        <v>11</v>
      </c>
      <c r="D145" s="62">
        <v>350000</v>
      </c>
      <c r="E145" s="63">
        <f t="shared" si="3"/>
        <v>140000</v>
      </c>
      <c r="F145" s="57"/>
      <c r="G145" s="66"/>
    </row>
    <row r="146" spans="1:7" ht="13.5">
      <c r="A146" s="60"/>
      <c r="B146" s="61"/>
      <c r="C146" s="61" t="s">
        <v>16</v>
      </c>
      <c r="D146" s="62">
        <v>800000</v>
      </c>
      <c r="E146" s="63">
        <f>D146*0.3</f>
        <v>240000</v>
      </c>
      <c r="F146" s="57"/>
      <c r="G146" s="66"/>
    </row>
    <row r="147" spans="1:7" ht="13.5">
      <c r="A147" s="60">
        <v>61</v>
      </c>
      <c r="B147" s="61" t="s">
        <v>92</v>
      </c>
      <c r="C147" s="61" t="s">
        <v>8</v>
      </c>
      <c r="D147" s="62">
        <v>15000000</v>
      </c>
      <c r="E147" s="63">
        <f>D147*0.4</f>
        <v>6000000</v>
      </c>
      <c r="F147" s="63">
        <f>E147</f>
        <v>6000000</v>
      </c>
      <c r="G147" s="68"/>
    </row>
    <row r="148" spans="1:7" ht="13.5">
      <c r="A148" s="75">
        <v>62</v>
      </c>
      <c r="B148" s="74" t="s">
        <v>93</v>
      </c>
      <c r="C148" s="61" t="s">
        <v>8</v>
      </c>
      <c r="D148" s="62">
        <v>5549854</v>
      </c>
      <c r="E148" s="63">
        <f>D148*0.4</f>
        <v>2219941.6</v>
      </c>
      <c r="F148" s="64">
        <f>SUM(E148:E152)</f>
        <v>4805420</v>
      </c>
      <c r="G148" s="66" t="s">
        <v>94</v>
      </c>
    </row>
    <row r="149" spans="1:7" ht="13.5">
      <c r="A149" s="77"/>
      <c r="B149" s="74"/>
      <c r="C149" s="61" t="s">
        <v>13</v>
      </c>
      <c r="D149" s="62">
        <v>3005306</v>
      </c>
      <c r="E149" s="63">
        <f>D149*0.4</f>
        <v>1202122.4000000001</v>
      </c>
      <c r="F149" s="57"/>
      <c r="G149" s="66"/>
    </row>
    <row r="150" spans="1:7" ht="13.5">
      <c r="A150" s="77"/>
      <c r="B150" s="74"/>
      <c r="C150" s="61" t="s">
        <v>29</v>
      </c>
      <c r="D150" s="62">
        <v>1435200</v>
      </c>
      <c r="E150" s="63">
        <f>D150*0.4</f>
        <v>574080</v>
      </c>
      <c r="F150" s="57"/>
      <c r="G150" s="66"/>
    </row>
    <row r="151" spans="1:7" ht="13.5">
      <c r="A151" s="77"/>
      <c r="B151" s="74"/>
      <c r="C151" s="61" t="s">
        <v>30</v>
      </c>
      <c r="D151" s="62">
        <v>1224290</v>
      </c>
      <c r="E151" s="63">
        <f>D151*0.4</f>
        <v>489716</v>
      </c>
      <c r="F151" s="57"/>
      <c r="G151" s="66"/>
    </row>
    <row r="152" spans="1:7" ht="13.5">
      <c r="A152" s="78"/>
      <c r="B152" s="74"/>
      <c r="C152" s="61" t="s">
        <v>32</v>
      </c>
      <c r="D152" s="62">
        <v>1065200</v>
      </c>
      <c r="E152" s="63">
        <f>D152*0.3</f>
        <v>319560</v>
      </c>
      <c r="F152" s="57"/>
      <c r="G152" s="68"/>
    </row>
    <row r="153" spans="1:7" ht="21">
      <c r="A153" s="60">
        <v>63</v>
      </c>
      <c r="B153" s="61" t="s">
        <v>95</v>
      </c>
      <c r="C153" s="61" t="s">
        <v>96</v>
      </c>
      <c r="D153" s="62">
        <v>232800</v>
      </c>
      <c r="E153" s="85">
        <f>D153</f>
        <v>232800</v>
      </c>
      <c r="F153" s="85">
        <f>E153</f>
        <v>232800</v>
      </c>
      <c r="G153" s="65" t="s">
        <v>97</v>
      </c>
    </row>
    <row r="154" spans="1:7" ht="21">
      <c r="A154" s="60">
        <v>64</v>
      </c>
      <c r="B154" s="61" t="s">
        <v>98</v>
      </c>
      <c r="C154" s="61" t="s">
        <v>96</v>
      </c>
      <c r="D154" s="62">
        <v>288000</v>
      </c>
      <c r="E154" s="85">
        <f>D154</f>
        <v>288000</v>
      </c>
      <c r="F154" s="85">
        <f>E154</f>
        <v>288000</v>
      </c>
      <c r="G154" s="66"/>
    </row>
    <row r="155" spans="1:7" ht="13.5">
      <c r="A155" s="60">
        <v>65</v>
      </c>
      <c r="B155" s="61" t="s">
        <v>99</v>
      </c>
      <c r="C155" s="61" t="s">
        <v>100</v>
      </c>
      <c r="D155" s="62">
        <v>9210000</v>
      </c>
      <c r="E155" s="85">
        <f>D155</f>
        <v>9210000</v>
      </c>
      <c r="F155" s="76">
        <f>SUM(E155:E156)</f>
        <v>15210000</v>
      </c>
      <c r="G155" s="66"/>
    </row>
    <row r="156" spans="1:7" ht="13.5">
      <c r="A156" s="60"/>
      <c r="B156" s="61"/>
      <c r="C156" s="61" t="s">
        <v>101</v>
      </c>
      <c r="D156" s="62">
        <v>6000000</v>
      </c>
      <c r="E156" s="85">
        <f>D156</f>
        <v>6000000</v>
      </c>
      <c r="F156" s="57"/>
      <c r="G156" s="66"/>
    </row>
    <row r="157" spans="1:7" ht="13.5">
      <c r="A157" s="86" t="s">
        <v>102</v>
      </c>
      <c r="B157" s="87"/>
      <c r="C157" s="88"/>
      <c r="D157" s="85">
        <f>SUM(D3:D156)</f>
        <v>519771768.8531624</v>
      </c>
      <c r="E157" s="85">
        <f>SUM(E3:E156)</f>
        <v>186672090.87459832</v>
      </c>
      <c r="F157" s="85">
        <f>SUM(F3:F156)</f>
        <v>186672090.87459826</v>
      </c>
      <c r="G157" s="68"/>
    </row>
    <row r="158" ht="10.5">
      <c r="E158" s="89"/>
    </row>
    <row r="191" ht="13.5"/>
    <row r="192" ht="13.5"/>
    <row r="193" ht="13.5"/>
    <row r="195" ht="13.5"/>
    <row r="196" ht="13.5"/>
    <row r="197" ht="13.5"/>
  </sheetData>
  <sheetProtection/>
  <autoFilter ref="A1:G157"/>
  <mergeCells count="150">
    <mergeCell ref="A157:C157"/>
    <mergeCell ref="A1:A2"/>
    <mergeCell ref="A3:A5"/>
    <mergeCell ref="A6:A7"/>
    <mergeCell ref="A9:A11"/>
    <mergeCell ref="A13:A16"/>
    <mergeCell ref="A20:A21"/>
    <mergeCell ref="A22:A23"/>
    <mergeCell ref="A24:A25"/>
    <mergeCell ref="A26:A29"/>
    <mergeCell ref="A30:A32"/>
    <mergeCell ref="A35:A38"/>
    <mergeCell ref="A39:A42"/>
    <mergeCell ref="A43:A46"/>
    <mergeCell ref="A47:A51"/>
    <mergeCell ref="A52:A53"/>
    <mergeCell ref="A54:A57"/>
    <mergeCell ref="A58:A61"/>
    <mergeCell ref="A63:A64"/>
    <mergeCell ref="A65:A66"/>
    <mergeCell ref="A67:A69"/>
    <mergeCell ref="A70:A73"/>
    <mergeCell ref="A75:A78"/>
    <mergeCell ref="A79:A80"/>
    <mergeCell ref="A81:A83"/>
    <mergeCell ref="A85:A87"/>
    <mergeCell ref="A90:A93"/>
    <mergeCell ref="A94:A96"/>
    <mergeCell ref="A99:A100"/>
    <mergeCell ref="A101:A102"/>
    <mergeCell ref="A103:A107"/>
    <mergeCell ref="A108:A109"/>
    <mergeCell ref="A114:A115"/>
    <mergeCell ref="A116:A117"/>
    <mergeCell ref="A119:A120"/>
    <mergeCell ref="A122:A123"/>
    <mergeCell ref="A124:A129"/>
    <mergeCell ref="A130:A133"/>
    <mergeCell ref="A134:A136"/>
    <mergeCell ref="A137:A139"/>
    <mergeCell ref="A140:A141"/>
    <mergeCell ref="A142:A146"/>
    <mergeCell ref="A148:A152"/>
    <mergeCell ref="A155:A156"/>
    <mergeCell ref="B1:B2"/>
    <mergeCell ref="B3:B5"/>
    <mergeCell ref="B6:B7"/>
    <mergeCell ref="B9:B11"/>
    <mergeCell ref="B13:B16"/>
    <mergeCell ref="B20:B21"/>
    <mergeCell ref="B22:B23"/>
    <mergeCell ref="B24:B25"/>
    <mergeCell ref="B26:B29"/>
    <mergeCell ref="B30:B32"/>
    <mergeCell ref="B35:B38"/>
    <mergeCell ref="B39:B42"/>
    <mergeCell ref="B43:B46"/>
    <mergeCell ref="B47:B51"/>
    <mergeCell ref="B52:B53"/>
    <mergeCell ref="B54:B57"/>
    <mergeCell ref="B58:B61"/>
    <mergeCell ref="B63:B64"/>
    <mergeCell ref="B65:B66"/>
    <mergeCell ref="B67:B69"/>
    <mergeCell ref="B70:B73"/>
    <mergeCell ref="B75:B78"/>
    <mergeCell ref="B79:B80"/>
    <mergeCell ref="B81:B83"/>
    <mergeCell ref="B85:B87"/>
    <mergeCell ref="B90:B93"/>
    <mergeCell ref="B94:B96"/>
    <mergeCell ref="B99:B100"/>
    <mergeCell ref="B101:B102"/>
    <mergeCell ref="B103:B107"/>
    <mergeCell ref="B108:B109"/>
    <mergeCell ref="B114:B115"/>
    <mergeCell ref="B116:B117"/>
    <mergeCell ref="B119:B120"/>
    <mergeCell ref="B122:B123"/>
    <mergeCell ref="B124:B129"/>
    <mergeCell ref="B130:B133"/>
    <mergeCell ref="B134:B136"/>
    <mergeCell ref="B137:B139"/>
    <mergeCell ref="B140:B141"/>
    <mergeCell ref="B142:B146"/>
    <mergeCell ref="B148:B152"/>
    <mergeCell ref="B155:B156"/>
    <mergeCell ref="C1:C2"/>
    <mergeCell ref="D1:D2"/>
    <mergeCell ref="E1:E2"/>
    <mergeCell ref="F1:F2"/>
    <mergeCell ref="F3:F5"/>
    <mergeCell ref="F6:F7"/>
    <mergeCell ref="F9:F11"/>
    <mergeCell ref="F13:F16"/>
    <mergeCell ref="F20:F21"/>
    <mergeCell ref="F22:F23"/>
    <mergeCell ref="F24:F25"/>
    <mergeCell ref="F26:F29"/>
    <mergeCell ref="F30:F32"/>
    <mergeCell ref="F35:F38"/>
    <mergeCell ref="F39:F42"/>
    <mergeCell ref="F43:F46"/>
    <mergeCell ref="F47:F51"/>
    <mergeCell ref="F52:F53"/>
    <mergeCell ref="F54:F57"/>
    <mergeCell ref="F58:F61"/>
    <mergeCell ref="F63:F64"/>
    <mergeCell ref="F65:F66"/>
    <mergeCell ref="F67:F69"/>
    <mergeCell ref="F70:F73"/>
    <mergeCell ref="F75:F78"/>
    <mergeCell ref="F79:F80"/>
    <mergeCell ref="F81:F83"/>
    <mergeCell ref="F85:F87"/>
    <mergeCell ref="F90:F93"/>
    <mergeCell ref="F94:F96"/>
    <mergeCell ref="F99:F100"/>
    <mergeCell ref="F101:F102"/>
    <mergeCell ref="F103:F107"/>
    <mergeCell ref="F108:F109"/>
    <mergeCell ref="F114:F115"/>
    <mergeCell ref="F116:F117"/>
    <mergeCell ref="F119:F120"/>
    <mergeCell ref="F122:F123"/>
    <mergeCell ref="F124:F129"/>
    <mergeCell ref="F130:F133"/>
    <mergeCell ref="F134:F136"/>
    <mergeCell ref="F137:F139"/>
    <mergeCell ref="F140:F141"/>
    <mergeCell ref="F142:F146"/>
    <mergeCell ref="F148:F152"/>
    <mergeCell ref="F155:F156"/>
    <mergeCell ref="G1:G2"/>
    <mergeCell ref="G3:G12"/>
    <mergeCell ref="G13:G18"/>
    <mergeCell ref="G19:G38"/>
    <mergeCell ref="G39:G42"/>
    <mergeCell ref="G43:G62"/>
    <mergeCell ref="G63:G66"/>
    <mergeCell ref="G67:G84"/>
    <mergeCell ref="G85:G89"/>
    <mergeCell ref="G90:G100"/>
    <mergeCell ref="G101:G102"/>
    <mergeCell ref="G103:G111"/>
    <mergeCell ref="G112:G118"/>
    <mergeCell ref="G119:G141"/>
    <mergeCell ref="G142:G147"/>
    <mergeCell ref="G148:G152"/>
    <mergeCell ref="G153:G157"/>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R29"/>
  <sheetViews>
    <sheetView tabSelected="1" workbookViewId="0" topLeftCell="A13">
      <selection activeCell="T20" sqref="T20"/>
    </sheetView>
  </sheetViews>
  <sheetFormatPr defaultColWidth="9.00390625" defaultRowHeight="13.5"/>
  <cols>
    <col min="1" max="1" width="5.875" style="0" customWidth="1"/>
    <col min="2" max="2" width="6.50390625" style="0" hidden="1" customWidth="1"/>
    <col min="3" max="3" width="1.12109375" style="0" hidden="1" customWidth="1"/>
    <col min="4" max="4" width="22.125" style="2" customWidth="1"/>
    <col min="5" max="5" width="21.125" style="0" customWidth="1"/>
    <col min="6" max="6" width="7.875" style="0" hidden="1" customWidth="1"/>
    <col min="7" max="7" width="3.50390625" style="0" hidden="1" customWidth="1"/>
    <col min="8" max="8" width="4.75390625" style="0" hidden="1" customWidth="1"/>
    <col min="9" max="9" width="14.25390625" style="0" customWidth="1"/>
    <col min="10" max="10" width="3.25390625" style="0" hidden="1" customWidth="1"/>
    <col min="11" max="11" width="14.25390625" style="3" customWidth="1"/>
    <col min="12" max="12" width="12.00390625" style="3" customWidth="1"/>
    <col min="13" max="14" width="13.50390625" style="3" customWidth="1"/>
    <col min="15" max="15" width="12.875" style="3" customWidth="1"/>
    <col min="16" max="16" width="10.25390625" style="0" hidden="1" customWidth="1"/>
    <col min="17" max="17" width="9.625" style="0" hidden="1" customWidth="1"/>
    <col min="18" max="18" width="10.25390625" style="0" hidden="1" customWidth="1"/>
  </cols>
  <sheetData>
    <row r="1" spans="1:7" ht="14.25">
      <c r="A1" s="4" t="s">
        <v>103</v>
      </c>
      <c r="B1" s="5"/>
      <c r="C1" s="5"/>
      <c r="D1" s="5"/>
      <c r="E1" s="5"/>
      <c r="F1" s="5"/>
      <c r="G1" s="5"/>
    </row>
    <row r="2" spans="1:18" ht="28.5" customHeight="1">
      <c r="A2" s="6" t="s">
        <v>104</v>
      </c>
      <c r="B2" s="6"/>
      <c r="C2" s="6"/>
      <c r="D2" s="6"/>
      <c r="E2" s="6"/>
      <c r="F2" s="6"/>
      <c r="G2" s="6"/>
      <c r="H2" s="6"/>
      <c r="I2" s="6"/>
      <c r="J2" s="6"/>
      <c r="K2" s="6"/>
      <c r="L2" s="6"/>
      <c r="M2" s="6"/>
      <c r="N2" s="6"/>
      <c r="O2" s="6"/>
      <c r="P2" s="6"/>
      <c r="Q2" s="6"/>
      <c r="R2" s="6"/>
    </row>
    <row r="3" spans="2:15" ht="18" customHeight="1">
      <c r="B3" s="5"/>
      <c r="C3" s="5"/>
      <c r="D3" s="7"/>
      <c r="E3" s="5"/>
      <c r="F3" s="5"/>
      <c r="G3" s="5"/>
      <c r="O3" s="36" t="s">
        <v>105</v>
      </c>
    </row>
    <row r="4" spans="1:18" s="1" customFormat="1" ht="23.25" customHeight="1">
      <c r="A4" s="8" t="s">
        <v>0</v>
      </c>
      <c r="B4" s="9" t="s">
        <v>106</v>
      </c>
      <c r="C4" s="10" t="s">
        <v>107</v>
      </c>
      <c r="D4" s="11" t="s">
        <v>108</v>
      </c>
      <c r="E4" s="10" t="s">
        <v>2</v>
      </c>
      <c r="F4" s="12"/>
      <c r="G4" s="12"/>
      <c r="H4" s="13"/>
      <c r="I4" s="21" t="s">
        <v>109</v>
      </c>
      <c r="J4" s="37"/>
      <c r="K4" s="21" t="s">
        <v>110</v>
      </c>
      <c r="L4" s="21" t="s">
        <v>111</v>
      </c>
      <c r="M4" s="38" t="s">
        <v>112</v>
      </c>
      <c r="N4" s="38" t="s">
        <v>113</v>
      </c>
      <c r="O4" s="21" t="s">
        <v>114</v>
      </c>
      <c r="P4" s="37"/>
      <c r="Q4" s="37"/>
      <c r="R4" s="37"/>
    </row>
    <row r="5" spans="1:18" ht="15.75" customHeight="1">
      <c r="A5" s="8"/>
      <c r="B5" s="14"/>
      <c r="C5" s="15"/>
      <c r="D5" s="16"/>
      <c r="E5" s="15"/>
      <c r="F5" s="15" t="s">
        <v>115</v>
      </c>
      <c r="G5" s="17" t="s">
        <v>116</v>
      </c>
      <c r="H5" s="18" t="s">
        <v>117</v>
      </c>
      <c r="I5" s="21"/>
      <c r="J5" s="21" t="s">
        <v>118</v>
      </c>
      <c r="K5" s="21"/>
      <c r="L5" s="21"/>
      <c r="M5" s="39"/>
      <c r="N5" s="39"/>
      <c r="O5" s="21"/>
      <c r="P5" s="21" t="s">
        <v>119</v>
      </c>
      <c r="Q5" s="21" t="s">
        <v>120</v>
      </c>
      <c r="R5" s="21" t="s">
        <v>121</v>
      </c>
    </row>
    <row r="6" spans="1:18" ht="19.5" customHeight="1">
      <c r="A6" s="19">
        <v>1</v>
      </c>
      <c r="B6" s="20" t="s">
        <v>122</v>
      </c>
      <c r="C6" s="21" t="s">
        <v>39</v>
      </c>
      <c r="D6" s="22" t="s">
        <v>38</v>
      </c>
      <c r="E6" s="23" t="s">
        <v>8</v>
      </c>
      <c r="F6" s="23" t="str">
        <f aca="true" t="shared" si="0" ref="F6:F20">D6&amp;E6</f>
        <v>宁波顺源农业科技有限公司冷冻（藏）库建设</v>
      </c>
      <c r="G6" s="24">
        <v>17415000</v>
      </c>
      <c r="H6" s="25" t="s">
        <v>123</v>
      </c>
      <c r="I6" s="40">
        <v>16115542</v>
      </c>
      <c r="J6" s="25" t="e">
        <f>I6/#REF!</f>
        <v>#REF!</v>
      </c>
      <c r="K6" s="41">
        <v>6578680</v>
      </c>
      <c r="L6" s="42">
        <v>8888888</v>
      </c>
      <c r="M6" s="43">
        <v>5064000</v>
      </c>
      <c r="N6" s="43">
        <v>1220000</v>
      </c>
      <c r="O6" s="42">
        <v>2604888</v>
      </c>
      <c r="P6" s="44" t="str">
        <f>VLOOKUP(F6,'[1]最后确认需要验收名单暂定投资比例'!D:P,13,0)</f>
        <v>通过</v>
      </c>
      <c r="Q6" s="51" t="e">
        <f>#REF!</f>
        <v>#REF!</v>
      </c>
      <c r="R6" s="52"/>
    </row>
    <row r="7" spans="1:18" ht="19.5" customHeight="1">
      <c r="A7" s="26"/>
      <c r="B7" s="20" t="s">
        <v>122</v>
      </c>
      <c r="C7" s="21" t="s">
        <v>39</v>
      </c>
      <c r="D7" s="27"/>
      <c r="E7" s="23" t="s">
        <v>13</v>
      </c>
      <c r="F7" s="23" t="str">
        <f t="shared" si="0"/>
        <v>低温分拣加工（生产）车间</v>
      </c>
      <c r="G7" s="24">
        <v>4985000</v>
      </c>
      <c r="H7" s="25">
        <v>0</v>
      </c>
      <c r="I7" s="40">
        <v>4971511</v>
      </c>
      <c r="J7" s="25" t="e">
        <f>I7/#REF!</f>
        <v>#REF!</v>
      </c>
      <c r="K7" s="41">
        <v>1874360</v>
      </c>
      <c r="L7" s="45"/>
      <c r="M7" s="46"/>
      <c r="N7" s="46"/>
      <c r="O7" s="45"/>
      <c r="P7" s="44" t="e">
        <f>VLOOKUP(F7,'[1]最后确认需要验收名单暂定投资比例'!D:P,13,0)</f>
        <v>#N/A</v>
      </c>
      <c r="Q7" s="51" t="e">
        <f>#REF!</f>
        <v>#REF!</v>
      </c>
      <c r="R7" s="52"/>
    </row>
    <row r="8" spans="1:18" ht="19.5" customHeight="1">
      <c r="A8" s="26"/>
      <c r="B8" s="20" t="s">
        <v>122</v>
      </c>
      <c r="C8" s="21" t="s">
        <v>39</v>
      </c>
      <c r="D8" s="27"/>
      <c r="E8" s="23" t="s">
        <v>16</v>
      </c>
      <c r="F8" s="23" t="str">
        <f t="shared" si="0"/>
        <v>标准化推广应用</v>
      </c>
      <c r="G8" s="24">
        <v>3701100</v>
      </c>
      <c r="H8" s="25">
        <v>0</v>
      </c>
      <c r="I8" s="40">
        <v>795600</v>
      </c>
      <c r="J8" s="25" t="e">
        <f>I8/#REF!</f>
        <v>#REF!</v>
      </c>
      <c r="K8" s="41">
        <v>211848</v>
      </c>
      <c r="L8" s="45"/>
      <c r="M8" s="46"/>
      <c r="N8" s="46"/>
      <c r="O8" s="45"/>
      <c r="P8" s="44" t="e">
        <f>VLOOKUP(F8,'[1]最后确认需要验收名单暂定投资比例'!D:P,13,0)</f>
        <v>#N/A</v>
      </c>
      <c r="Q8" s="51" t="e">
        <f>#REF!*0.7</f>
        <v>#REF!</v>
      </c>
      <c r="R8" s="52"/>
    </row>
    <row r="9" spans="1:18" ht="19.5" customHeight="1">
      <c r="A9" s="28"/>
      <c r="B9" s="20" t="s">
        <v>122</v>
      </c>
      <c r="C9" s="21" t="s">
        <v>39</v>
      </c>
      <c r="D9" s="29"/>
      <c r="E9" s="23" t="s">
        <v>11</v>
      </c>
      <c r="F9" s="23" t="str">
        <f t="shared" si="0"/>
        <v>业务信息系统建设</v>
      </c>
      <c r="G9" s="24">
        <v>560000</v>
      </c>
      <c r="H9" s="25" t="s">
        <v>124</v>
      </c>
      <c r="I9" s="40">
        <v>521100</v>
      </c>
      <c r="J9" s="25" t="e">
        <f>I9/#REF!</f>
        <v>#REF!</v>
      </c>
      <c r="K9" s="41">
        <v>224000</v>
      </c>
      <c r="L9" s="47"/>
      <c r="M9" s="48"/>
      <c r="N9" s="48"/>
      <c r="O9" s="47"/>
      <c r="P9" s="44" t="e">
        <f>VLOOKUP(F9,'[1]最后确认需要验收名单暂定投资比例'!D:P,13,0)</f>
        <v>#N/A</v>
      </c>
      <c r="Q9" s="51" t="e">
        <f>#REF!</f>
        <v>#REF!</v>
      </c>
      <c r="R9" s="52"/>
    </row>
    <row r="10" spans="1:18" ht="19.5" customHeight="1">
      <c r="A10" s="19">
        <v>2</v>
      </c>
      <c r="B10" s="20" t="s">
        <v>122</v>
      </c>
      <c r="C10" s="21" t="s">
        <v>39</v>
      </c>
      <c r="D10" s="22" t="s">
        <v>43</v>
      </c>
      <c r="E10" s="23" t="s">
        <v>13</v>
      </c>
      <c r="F10" s="23" t="str">
        <f t="shared" si="0"/>
        <v>宁波凌晨农业科技有限公司低温分拣加工（生产）车间</v>
      </c>
      <c r="G10" s="24">
        <v>2631000</v>
      </c>
      <c r="H10" s="25" t="s">
        <v>125</v>
      </c>
      <c r="I10" s="40">
        <v>1440637.11139983</v>
      </c>
      <c r="J10" s="25" t="e">
        <f>I10/#REF!</f>
        <v>#REF!</v>
      </c>
      <c r="K10" s="41">
        <v>511600</v>
      </c>
      <c r="L10" s="42">
        <v>1318050</v>
      </c>
      <c r="M10" s="43">
        <v>0</v>
      </c>
      <c r="N10" s="43">
        <v>530000</v>
      </c>
      <c r="O10" s="42">
        <v>788050</v>
      </c>
      <c r="P10" s="44" t="str">
        <f>VLOOKUP(F10,'[1]最后确认需要验收名单暂定投资比例'!D:P,13,0)</f>
        <v>通过</v>
      </c>
      <c r="Q10" s="51" t="e">
        <f>#REF!</f>
        <v>#REF!</v>
      </c>
      <c r="R10" s="52"/>
    </row>
    <row r="11" spans="1:18" ht="19.5" customHeight="1">
      <c r="A11" s="26"/>
      <c r="B11" s="20" t="s">
        <v>122</v>
      </c>
      <c r="C11" s="21" t="s">
        <v>39</v>
      </c>
      <c r="D11" s="27"/>
      <c r="E11" s="23" t="s">
        <v>11</v>
      </c>
      <c r="F11" s="23" t="str">
        <f t="shared" si="0"/>
        <v>业务信息系统建设</v>
      </c>
      <c r="G11" s="24">
        <v>1194000</v>
      </c>
      <c r="H11" s="25" t="s">
        <v>126</v>
      </c>
      <c r="I11" s="40">
        <v>1066426.21</v>
      </c>
      <c r="J11" s="25" t="e">
        <f>I11/#REF!</f>
        <v>#REF!</v>
      </c>
      <c r="K11" s="41">
        <v>440000</v>
      </c>
      <c r="L11" s="45"/>
      <c r="M11" s="46"/>
      <c r="N11" s="46"/>
      <c r="O11" s="45"/>
      <c r="P11" s="49" t="s">
        <v>127</v>
      </c>
      <c r="Q11" s="53" t="e">
        <f>#REF!</f>
        <v>#REF!</v>
      </c>
      <c r="R11" s="54" t="s">
        <v>128</v>
      </c>
    </row>
    <row r="12" spans="1:18" ht="19.5" customHeight="1">
      <c r="A12" s="26"/>
      <c r="B12" s="20" t="s">
        <v>122</v>
      </c>
      <c r="C12" s="21" t="s">
        <v>39</v>
      </c>
      <c r="D12" s="27"/>
      <c r="E12" s="23" t="s">
        <v>8</v>
      </c>
      <c r="F12" s="23" t="str">
        <f t="shared" si="0"/>
        <v>冷冻（藏）库建设</v>
      </c>
      <c r="G12" s="24">
        <v>805000</v>
      </c>
      <c r="H12" s="25" t="s">
        <v>125</v>
      </c>
      <c r="I12" s="40">
        <v>596952.324449227</v>
      </c>
      <c r="J12" s="25" t="e">
        <f>I12/#REF!</f>
        <v>#REF!</v>
      </c>
      <c r="K12" s="41">
        <v>252000</v>
      </c>
      <c r="L12" s="45"/>
      <c r="M12" s="46"/>
      <c r="N12" s="46"/>
      <c r="O12" s="45"/>
      <c r="P12" s="49" t="e">
        <f>VLOOKUP(F12,'[1]最后确认需要验收名单暂定投资比例'!D:P,13,0)</f>
        <v>#N/A</v>
      </c>
      <c r="Q12" s="53" t="e">
        <f>#REF!</f>
        <v>#REF!</v>
      </c>
      <c r="R12" s="52"/>
    </row>
    <row r="13" spans="1:18" ht="19.5" customHeight="1">
      <c r="A13" s="28"/>
      <c r="B13" s="20" t="s">
        <v>122</v>
      </c>
      <c r="C13" s="21" t="s">
        <v>39</v>
      </c>
      <c r="D13" s="29"/>
      <c r="E13" s="23" t="s">
        <v>16</v>
      </c>
      <c r="F13" s="23" t="str">
        <f t="shared" si="0"/>
        <v>标准化推广应用</v>
      </c>
      <c r="G13" s="24">
        <v>570000</v>
      </c>
      <c r="H13" s="25" t="s">
        <v>129</v>
      </c>
      <c r="I13" s="40">
        <v>453330.38</v>
      </c>
      <c r="J13" s="25" t="e">
        <f>I13/#REF!</f>
        <v>#REF!</v>
      </c>
      <c r="K13" s="41">
        <v>114450</v>
      </c>
      <c r="L13" s="47"/>
      <c r="M13" s="48"/>
      <c r="N13" s="48"/>
      <c r="O13" s="47"/>
      <c r="P13" s="49" t="s">
        <v>127</v>
      </c>
      <c r="Q13" s="53" t="e">
        <f>#REF!*0.7</f>
        <v>#REF!</v>
      </c>
      <c r="R13" s="54" t="s">
        <v>130</v>
      </c>
    </row>
    <row r="14" spans="1:18" ht="19.5" customHeight="1">
      <c r="A14" s="19">
        <v>3</v>
      </c>
      <c r="B14" s="20" t="s">
        <v>122</v>
      </c>
      <c r="C14" s="21" t="s">
        <v>39</v>
      </c>
      <c r="D14" s="22" t="s">
        <v>40</v>
      </c>
      <c r="E14" s="23" t="s">
        <v>8</v>
      </c>
      <c r="F14" s="23" t="str">
        <f t="shared" si="0"/>
        <v>宁波市大埠食品有限公司冷冻（藏）库建设</v>
      </c>
      <c r="G14" s="24">
        <v>12155000</v>
      </c>
      <c r="H14" s="25" t="s">
        <v>131</v>
      </c>
      <c r="I14" s="40">
        <v>12346860.28</v>
      </c>
      <c r="J14" s="25" t="e">
        <f>I14/#REF!</f>
        <v>#REF!</v>
      </c>
      <c r="K14" s="41">
        <v>4862000</v>
      </c>
      <c r="L14" s="42">
        <v>7936000</v>
      </c>
      <c r="M14" s="43">
        <v>3130000</v>
      </c>
      <c r="N14" s="43">
        <v>2420000</v>
      </c>
      <c r="O14" s="42">
        <v>2386000</v>
      </c>
      <c r="P14" s="44" t="str">
        <f>VLOOKUP(F14,'[1]最后确认需要验收名单暂定投资比例'!D:P,13,0)</f>
        <v>通过</v>
      </c>
      <c r="Q14" s="51" t="e">
        <f>#REF!</f>
        <v>#REF!</v>
      </c>
      <c r="R14" s="52"/>
    </row>
    <row r="15" spans="1:18" ht="19.5" customHeight="1">
      <c r="A15" s="26"/>
      <c r="B15" s="20" t="s">
        <v>122</v>
      </c>
      <c r="C15" s="21" t="s">
        <v>39</v>
      </c>
      <c r="D15" s="27"/>
      <c r="E15" s="23" t="s">
        <v>13</v>
      </c>
      <c r="F15" s="23" t="str">
        <f t="shared" si="0"/>
        <v>低温分拣加工（生产）车间</v>
      </c>
      <c r="G15" s="24">
        <v>5032800</v>
      </c>
      <c r="H15" s="25" t="s">
        <v>132</v>
      </c>
      <c r="I15" s="40">
        <v>5185548.000000001</v>
      </c>
      <c r="J15" s="25" t="e">
        <f>I15/#REF!</f>
        <v>#REF!</v>
      </c>
      <c r="K15" s="41">
        <v>2000000</v>
      </c>
      <c r="L15" s="45"/>
      <c r="M15" s="46"/>
      <c r="N15" s="46"/>
      <c r="O15" s="45"/>
      <c r="P15" s="44" t="e">
        <f>VLOOKUP(F15,'[1]最后确认需要验收名单暂定投资比例'!D:P,13,0)</f>
        <v>#N/A</v>
      </c>
      <c r="Q15" s="51" t="e">
        <f>#REF!</f>
        <v>#REF!</v>
      </c>
      <c r="R15" s="52"/>
    </row>
    <row r="16" spans="1:18" ht="19.5" customHeight="1">
      <c r="A16" s="26"/>
      <c r="B16" s="20" t="s">
        <v>122</v>
      </c>
      <c r="C16" s="21" t="s">
        <v>39</v>
      </c>
      <c r="D16" s="27"/>
      <c r="E16" s="23" t="s">
        <v>10</v>
      </c>
      <c r="F16" s="23" t="str">
        <f t="shared" si="0"/>
        <v>冷链交接货设施</v>
      </c>
      <c r="G16" s="24">
        <v>2251000</v>
      </c>
      <c r="H16" s="25">
        <v>0</v>
      </c>
      <c r="I16" s="40">
        <v>2269747.36</v>
      </c>
      <c r="J16" s="25" t="e">
        <f>I16/#REF!</f>
        <v>#REF!</v>
      </c>
      <c r="K16" s="41">
        <v>900400</v>
      </c>
      <c r="L16" s="45"/>
      <c r="M16" s="46"/>
      <c r="N16" s="46"/>
      <c r="O16" s="45"/>
      <c r="P16" s="44" t="e">
        <f>VLOOKUP(F16,'[1]最后确认需要验收名单暂定投资比例'!D:P,13,0)</f>
        <v>#N/A</v>
      </c>
      <c r="Q16" s="51" t="e">
        <f>#REF!</f>
        <v>#REF!</v>
      </c>
      <c r="R16" s="52"/>
    </row>
    <row r="17" spans="1:18" ht="19.5" customHeight="1">
      <c r="A17" s="28"/>
      <c r="B17" s="20" t="s">
        <v>122</v>
      </c>
      <c r="C17" s="21" t="s">
        <v>39</v>
      </c>
      <c r="D17" s="29"/>
      <c r="E17" s="23" t="s">
        <v>11</v>
      </c>
      <c r="F17" s="23" t="str">
        <f t="shared" si="0"/>
        <v>业务信息系统建设</v>
      </c>
      <c r="G17" s="24">
        <v>434000</v>
      </c>
      <c r="H17" s="25" t="s">
        <v>133</v>
      </c>
      <c r="I17" s="40">
        <v>420486.16</v>
      </c>
      <c r="J17" s="25" t="e">
        <f>I17/#REF!</f>
        <v>#REF!</v>
      </c>
      <c r="K17" s="41">
        <v>173600</v>
      </c>
      <c r="L17" s="47"/>
      <c r="M17" s="48"/>
      <c r="N17" s="48"/>
      <c r="O17" s="47"/>
      <c r="P17" s="44" t="e">
        <f>VLOOKUP(F17,'[1]最后确认需要验收名单暂定投资比例'!D:P,13,0)</f>
        <v>#N/A</v>
      </c>
      <c r="Q17" s="51" t="e">
        <f>#REF!</f>
        <v>#REF!</v>
      </c>
      <c r="R17" s="52"/>
    </row>
    <row r="18" spans="1:18" ht="19.5" customHeight="1">
      <c r="A18" s="19">
        <v>4</v>
      </c>
      <c r="B18" s="20" t="s">
        <v>122</v>
      </c>
      <c r="C18" s="21" t="s">
        <v>39</v>
      </c>
      <c r="D18" s="22" t="s">
        <v>42</v>
      </c>
      <c r="E18" s="23" t="s">
        <v>11</v>
      </c>
      <c r="F18" s="23" t="str">
        <f t="shared" si="0"/>
        <v>宁波海上鲜信息技术有限公司业务信息系统建设</v>
      </c>
      <c r="G18" s="24">
        <v>3488000</v>
      </c>
      <c r="H18" s="25"/>
      <c r="I18" s="40">
        <v>3506247.42</v>
      </c>
      <c r="J18" s="25" t="e">
        <f>I18/#REF!</f>
        <v>#REF!</v>
      </c>
      <c r="K18" s="41">
        <v>1000000</v>
      </c>
      <c r="L18" s="42">
        <v>1228000</v>
      </c>
      <c r="M18" s="43">
        <v>806400</v>
      </c>
      <c r="N18" s="43">
        <v>50000</v>
      </c>
      <c r="O18" s="42">
        <v>371600</v>
      </c>
      <c r="P18" s="44" t="str">
        <f>VLOOKUP(F18,'[1]最后确认需要验收名单暂定投资比例'!D:P,13,0)</f>
        <v>通过</v>
      </c>
      <c r="Q18" s="51" t="e">
        <f>#REF!</f>
        <v>#REF!</v>
      </c>
      <c r="R18" s="52"/>
    </row>
    <row r="19" spans="1:18" ht="19.5" customHeight="1">
      <c r="A19" s="26"/>
      <c r="B19" s="20" t="s">
        <v>122</v>
      </c>
      <c r="C19" s="21" t="s">
        <v>39</v>
      </c>
      <c r="D19" s="27"/>
      <c r="E19" s="23" t="s">
        <v>16</v>
      </c>
      <c r="F19" s="23" t="str">
        <f t="shared" si="0"/>
        <v>标准化推广应用</v>
      </c>
      <c r="G19" s="24">
        <v>360000</v>
      </c>
      <c r="H19" s="25"/>
      <c r="I19" s="40">
        <v>379412.68</v>
      </c>
      <c r="J19" s="25" t="e">
        <f>I19/#REF!</f>
        <v>#REF!</v>
      </c>
      <c r="K19" s="41">
        <v>108000</v>
      </c>
      <c r="L19" s="45"/>
      <c r="M19" s="46"/>
      <c r="N19" s="46"/>
      <c r="O19" s="45"/>
      <c r="P19" s="44" t="e">
        <f>VLOOKUP(F19,'[1]最后确认需要验收名单暂定投资比例'!D:P,13,0)</f>
        <v>#N/A</v>
      </c>
      <c r="Q19" s="51" t="e">
        <f>#REF!</f>
        <v>#REF!</v>
      </c>
      <c r="R19" s="52"/>
    </row>
    <row r="20" spans="1:18" ht="19.5" customHeight="1">
      <c r="A20" s="28"/>
      <c r="B20" s="20" t="s">
        <v>122</v>
      </c>
      <c r="C20" s="21" t="s">
        <v>39</v>
      </c>
      <c r="D20" s="29"/>
      <c r="E20" s="23" t="s">
        <v>18</v>
      </c>
      <c r="F20" s="23" t="str">
        <f t="shared" si="0"/>
        <v>三头低温保鲜库建设</v>
      </c>
      <c r="G20" s="24">
        <v>300000</v>
      </c>
      <c r="H20" s="25"/>
      <c r="I20" s="40">
        <v>303621.94</v>
      </c>
      <c r="J20" s="25" t="e">
        <f>I20/#REF!</f>
        <v>#REF!</v>
      </c>
      <c r="K20" s="41">
        <v>120000</v>
      </c>
      <c r="L20" s="45"/>
      <c r="M20" s="46"/>
      <c r="N20" s="46"/>
      <c r="O20" s="45"/>
      <c r="P20" s="44" t="e">
        <f>VLOOKUP(F20,'[1]最后确认需要验收名单暂定投资比例'!D:P,13,0)</f>
        <v>#N/A</v>
      </c>
      <c r="Q20" s="51" t="e">
        <f>#REF!</f>
        <v>#REF!</v>
      </c>
      <c r="R20" s="52"/>
    </row>
    <row r="21" spans="1:18" ht="19.5" customHeight="1">
      <c r="A21" s="19">
        <v>5</v>
      </c>
      <c r="B21" s="20" t="s">
        <v>122</v>
      </c>
      <c r="C21" s="21" t="s">
        <v>39</v>
      </c>
      <c r="D21" s="22" t="s">
        <v>41</v>
      </c>
      <c r="E21" s="23" t="s">
        <v>13</v>
      </c>
      <c r="F21" s="23" t="str">
        <f aca="true" t="shared" si="1" ref="F21:F23">D21&amp;E21</f>
        <v>奉化市兴洋水产食品有限公司低温分拣加工（生产）车间</v>
      </c>
      <c r="G21" s="24">
        <v>3726724</v>
      </c>
      <c r="H21" s="25" t="s">
        <v>134</v>
      </c>
      <c r="I21" s="40">
        <v>1865547.08</v>
      </c>
      <c r="J21" s="25" t="e">
        <f>I21/#REF!</f>
        <v>#REF!</v>
      </c>
      <c r="K21" s="41">
        <v>677000</v>
      </c>
      <c r="L21" s="41">
        <v>904968</v>
      </c>
      <c r="M21" s="43">
        <v>0</v>
      </c>
      <c r="N21" s="43">
        <v>630000</v>
      </c>
      <c r="O21" s="41">
        <v>274968</v>
      </c>
      <c r="P21" s="44" t="str">
        <f>VLOOKUP(F21,'[1]最后确认需要验收名单暂定投资比例'!D:P,13,0)</f>
        <v>通过</v>
      </c>
      <c r="Q21" s="51" t="e">
        <f>#REF!</f>
        <v>#REF!</v>
      </c>
      <c r="R21" s="52"/>
    </row>
    <row r="22" spans="1:18" ht="19.5" customHeight="1">
      <c r="A22" s="28"/>
      <c r="B22" s="20" t="s">
        <v>122</v>
      </c>
      <c r="C22" s="21" t="s">
        <v>39</v>
      </c>
      <c r="D22" s="29"/>
      <c r="E22" s="23" t="s">
        <v>8</v>
      </c>
      <c r="F22" s="23" t="str">
        <f t="shared" si="1"/>
        <v>冷冻（藏）库建设</v>
      </c>
      <c r="G22" s="24">
        <v>2715110</v>
      </c>
      <c r="H22" s="25">
        <v>0</v>
      </c>
      <c r="I22" s="40">
        <v>656543</v>
      </c>
      <c r="J22" s="25" t="e">
        <f>I22/#REF!</f>
        <v>#REF!</v>
      </c>
      <c r="K22" s="41">
        <v>227968</v>
      </c>
      <c r="L22" s="41"/>
      <c r="M22" s="48"/>
      <c r="N22" s="48"/>
      <c r="O22" s="41"/>
      <c r="P22" s="44" t="e">
        <f>VLOOKUP(F22,'[1]最后确认需要验收名单暂定投资比例'!D:P,13,0)</f>
        <v>#N/A</v>
      </c>
      <c r="Q22" s="51" t="e">
        <f>#REF!</f>
        <v>#REF!</v>
      </c>
      <c r="R22" s="52"/>
    </row>
    <row r="23" spans="1:18" ht="30.75" customHeight="1">
      <c r="A23" s="30">
        <v>6</v>
      </c>
      <c r="B23" s="20" t="s">
        <v>135</v>
      </c>
      <c r="C23" s="21" t="s">
        <v>39</v>
      </c>
      <c r="D23" s="31" t="s">
        <v>44</v>
      </c>
      <c r="E23" s="23" t="s">
        <v>13</v>
      </c>
      <c r="F23" s="23" t="str">
        <f t="shared" si="1"/>
        <v>奉化市和源果蔬专业合作社低温分拣加工（生产）车间</v>
      </c>
      <c r="G23" s="24">
        <v>5012200</v>
      </c>
      <c r="H23" s="25" t="s">
        <v>136</v>
      </c>
      <c r="I23" s="40">
        <v>4186009.45</v>
      </c>
      <c r="J23" s="25" t="e">
        <f>I23/#REF!</f>
        <v>#REF!</v>
      </c>
      <c r="K23" s="41">
        <v>1854560</v>
      </c>
      <c r="L23" s="41">
        <v>1854560</v>
      </c>
      <c r="M23" s="41">
        <v>0</v>
      </c>
      <c r="N23" s="41">
        <v>1290000</v>
      </c>
      <c r="O23" s="41">
        <v>564560</v>
      </c>
      <c r="P23" s="44" t="s">
        <v>127</v>
      </c>
      <c r="Q23" s="51" t="e">
        <f>#REF!</f>
        <v>#REF!</v>
      </c>
      <c r="R23" s="54" t="s">
        <v>137</v>
      </c>
    </row>
    <row r="24" spans="1:15" ht="30.75" customHeight="1">
      <c r="A24" s="32" t="s">
        <v>138</v>
      </c>
      <c r="B24" s="33"/>
      <c r="C24" s="33"/>
      <c r="D24" s="33"/>
      <c r="E24" s="34"/>
      <c r="F24" s="23"/>
      <c r="G24" s="24"/>
      <c r="H24" s="25"/>
      <c r="I24" s="40">
        <f>SUM(I6:I23)</f>
        <v>57081122.39584905</v>
      </c>
      <c r="J24" s="25"/>
      <c r="K24" s="41">
        <f>SUM(K6:K23)</f>
        <v>22130466</v>
      </c>
      <c r="L24" s="41">
        <f>SUM(L6:L23)</f>
        <v>22130466</v>
      </c>
      <c r="M24" s="41">
        <f>SUM(M6:M23)</f>
        <v>9000400</v>
      </c>
      <c r="N24" s="41">
        <f>SUM(N6:N23)</f>
        <v>6140000</v>
      </c>
      <c r="O24" s="41">
        <f>SUM(O6:O23)</f>
        <v>6990066</v>
      </c>
    </row>
    <row r="25" ht="13.5">
      <c r="A25" s="35"/>
    </row>
    <row r="28" spans="16:17" ht="13.5">
      <c r="P28" s="50"/>
      <c r="Q28" s="55"/>
    </row>
    <row r="29" ht="13.5">
      <c r="P29" s="50"/>
    </row>
  </sheetData>
  <sheetProtection/>
  <autoFilter ref="A5:R23"/>
  <mergeCells count="44">
    <mergeCell ref="B1:G1"/>
    <mergeCell ref="A2:R2"/>
    <mergeCell ref="A24:E24"/>
    <mergeCell ref="A4:A5"/>
    <mergeCell ref="A6:A9"/>
    <mergeCell ref="A10:A13"/>
    <mergeCell ref="A14:A17"/>
    <mergeCell ref="A18:A20"/>
    <mergeCell ref="A21:A22"/>
    <mergeCell ref="B4:B5"/>
    <mergeCell ref="C4:C5"/>
    <mergeCell ref="D4:D5"/>
    <mergeCell ref="D6:D9"/>
    <mergeCell ref="D10:D13"/>
    <mergeCell ref="D14:D17"/>
    <mergeCell ref="D18:D20"/>
    <mergeCell ref="D21:D22"/>
    <mergeCell ref="E4:E5"/>
    <mergeCell ref="I4:I5"/>
    <mergeCell ref="K4:K5"/>
    <mergeCell ref="L4:L5"/>
    <mergeCell ref="L6:L9"/>
    <mergeCell ref="L10:L13"/>
    <mergeCell ref="L14:L17"/>
    <mergeCell ref="L18:L20"/>
    <mergeCell ref="L21:L22"/>
    <mergeCell ref="M4:M5"/>
    <mergeCell ref="M6:M9"/>
    <mergeCell ref="M10:M13"/>
    <mergeCell ref="M14:M17"/>
    <mergeCell ref="M18:M20"/>
    <mergeCell ref="M21:M22"/>
    <mergeCell ref="N4:N5"/>
    <mergeCell ref="N6:N9"/>
    <mergeCell ref="N10:N13"/>
    <mergeCell ref="N14:N17"/>
    <mergeCell ref="N18:N20"/>
    <mergeCell ref="N21:N22"/>
    <mergeCell ref="O4:O5"/>
    <mergeCell ref="O6:O9"/>
    <mergeCell ref="O10:O13"/>
    <mergeCell ref="O14:O17"/>
    <mergeCell ref="O18:O20"/>
    <mergeCell ref="O21:O22"/>
  </mergeCells>
  <printOptions/>
  <pageMargins left="0.8263888888888888" right="0.7083333333333334" top="0.5118055555555555" bottom="0.5118055555555555" header="0.275"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dc:creator>
  <cp:keywords/>
  <dc:description/>
  <cp:lastModifiedBy>ADMINZ</cp:lastModifiedBy>
  <cp:lastPrinted>2019-07-04T07:25:01Z</cp:lastPrinted>
  <dcterms:created xsi:type="dcterms:W3CDTF">2018-07-13T01:18:00Z</dcterms:created>
  <dcterms:modified xsi:type="dcterms:W3CDTF">2019-07-05T09:24:59Z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