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87" activeTab="1"/>
  </bookViews>
  <sheets>
    <sheet name="2022收入" sheetId="1" r:id="rId1"/>
    <sheet name="2022支出" sheetId="2" r:id="rId2"/>
  </sheets>
  <externalReferences>
    <externalReference r:id="rId5"/>
    <externalReference r:id="rId6"/>
  </externalReferences>
  <definedNames>
    <definedName name="_1_2003年省级一般预算支出预计分项目明细表">#REF!</definedName>
    <definedName name="_2对比分析表_基数与定额">#REF!</definedName>
    <definedName name="_3对比分析表_基数与定额_1">#REF!</definedName>
    <definedName name="_查询3">#REF!</definedName>
    <definedName name="aa">#REF!</definedName>
    <definedName name="aaaaaa">'[2]Sheet3'!$A$6:$Q$34</definedName>
    <definedName name="AccessDatabase" hidden="1">"D:\文_件\省长专项\2000省长专项审批.mdb"</definedName>
    <definedName name="asd">'[2]Sheet3'!$A$6:$Q$34</definedName>
    <definedName name="Button_4">"X2000省长专项审批_2000省级专项_List"</definedName>
    <definedName name="Button_8">"X2000省长专项审批表_2000省级专项统计_List"</definedName>
    <definedName name="da">'[2]Sheet3'!$A$6:$Q$34</definedName>
    <definedName name="kk">'[2]Sheet3'!$A$6:$Q$34</definedName>
    <definedName name="_xlnm.Print_Area" hidden="1">#N/A</definedName>
    <definedName name="_xlnm.Print_Titles" hidden="1">#N/A</definedName>
    <definedName name="sdf">'[2]Sheet3'!$A$6:$Q$34</definedName>
    <definedName name="zxc">'[2]Sheet3'!$A$6:$Q$34</definedName>
    <definedName name="查询1">#REF!</definedName>
    <definedName name="杭州市">#REF!</definedName>
    <definedName name="杭州小计">#REF!</definedName>
    <definedName name="人代预算分解">#REF!</definedName>
    <definedName name="市本级">#N/A</definedName>
    <definedName name="收入预计">#N/A</definedName>
    <definedName name="_xlnm.Print_Titles" localSheetId="1">'2022支出'!$4:$4</definedName>
  </definedNames>
  <calcPr fullCalcOnLoad="1"/>
</workbook>
</file>

<file path=xl/sharedStrings.xml><?xml version="1.0" encoding="utf-8"?>
<sst xmlns="http://schemas.openxmlformats.org/spreadsheetml/2006/main" count="101" uniqueCount="82">
  <si>
    <t>附表2-1</t>
  </si>
  <si>
    <t>奉化区2022年政府性基金预算收入调整表</t>
  </si>
  <si>
    <t>单位：万元</t>
  </si>
  <si>
    <t>序号</t>
  </si>
  <si>
    <t>项     目</t>
  </si>
  <si>
    <t>调整预算数</t>
  </si>
  <si>
    <t>年初预算数</t>
  </si>
  <si>
    <t>比年初预算增减额</t>
  </si>
  <si>
    <t>比年初预算增减%</t>
  </si>
  <si>
    <t>一</t>
  </si>
  <si>
    <t>国有土地收益基金收入</t>
  </si>
  <si>
    <t>二</t>
  </si>
  <si>
    <t>农业土地开发资金收入</t>
  </si>
  <si>
    <t>三</t>
  </si>
  <si>
    <t>国有土地使用权出让收入</t>
  </si>
  <si>
    <t>四</t>
  </si>
  <si>
    <t>彩票公益金收入</t>
  </si>
  <si>
    <t>五</t>
  </si>
  <si>
    <t>城市基础设施配套费收入</t>
  </si>
  <si>
    <t>六</t>
  </si>
  <si>
    <t>污水处理费收入</t>
  </si>
  <si>
    <t>七</t>
  </si>
  <si>
    <t>彩票发行机构和彩票销售机构的业务费用</t>
  </si>
  <si>
    <t>八</t>
  </si>
  <si>
    <t>其他政府性基金收入</t>
  </si>
  <si>
    <t>基金收入小计</t>
  </si>
  <si>
    <t>九</t>
  </si>
  <si>
    <t>地方政府专项债券收入</t>
  </si>
  <si>
    <t>十</t>
  </si>
  <si>
    <t>上级转移支付收入</t>
  </si>
  <si>
    <t>十一</t>
  </si>
  <si>
    <t xml:space="preserve">    其中：土地出让转移支付收入</t>
  </si>
  <si>
    <t>十二</t>
  </si>
  <si>
    <t>调入资金</t>
  </si>
  <si>
    <t>十三</t>
  </si>
  <si>
    <t>上年结转</t>
  </si>
  <si>
    <t>收入合计</t>
  </si>
  <si>
    <t>附表2-2</t>
  </si>
  <si>
    <t>奉化区2022年政府性基金预算支出调整表</t>
  </si>
  <si>
    <t>单位:万元</t>
  </si>
  <si>
    <t>科目名称</t>
  </si>
  <si>
    <t xml:space="preserve">  文化旅游体育与传媒支出</t>
  </si>
  <si>
    <t xml:space="preserve">    国家电影事业发展专项资金安排的支出</t>
  </si>
  <si>
    <t xml:space="preserve">    旅游发展基金支出</t>
  </si>
  <si>
    <t xml:space="preserve">  社会保障和就业支出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</si>
  <si>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</si>
  <si>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</si>
  <si>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</si>
  <si>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 xml:space="preserve">  城乡社区支出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</si>
  <si>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</si>
  <si>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</si>
  <si>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</si>
  <si>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</si>
  <si>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</si>
  <si>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</si>
  <si>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</si>
  <si>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</si>
  <si>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</si>
  <si>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农林水支出</t>
  </si>
  <si>
    <t xml:space="preserve">    大中型水库库区基金安排的支出</t>
  </si>
  <si>
    <t xml:space="preserve">    大中型水库库区基金对应专项债务收入安排的支出</t>
  </si>
  <si>
    <t xml:space="preserve">  交通运输支出</t>
  </si>
  <si>
    <t xml:space="preserve">    车辆通行费安排的支出</t>
  </si>
  <si>
    <t xml:space="preserve">    港口建设费安排的支出</t>
  </si>
  <si>
    <t xml:space="preserve">  其他支出</t>
  </si>
  <si>
    <t xml:space="preserve">    其他政府性基金及对应专项债务收入安排的支出</t>
  </si>
  <si>
    <t xml:space="preserve">      其他政府性基金安排的支出</t>
  </si>
  <si>
    <t xml:space="preserve">      其他地方自行试点项目收益专项债券收入安排的支出</t>
  </si>
  <si>
    <t xml:space="preserve">      其他政府性基金债务收入安排的支出</t>
  </si>
  <si>
    <t xml:space="preserve">    彩票发行销售机构业务费安排的支出</t>
  </si>
  <si>
    <t xml:space="preserve">    彩票公益金安排的支出</t>
  </si>
  <si>
    <t xml:space="preserve">  债务付息支出</t>
  </si>
  <si>
    <t xml:space="preserve">  债务发行费用支出</t>
  </si>
  <si>
    <t xml:space="preserve"> 抗疫特别国债安排的支出</t>
  </si>
  <si>
    <t xml:space="preserve">   基础设施建设</t>
  </si>
  <si>
    <t xml:space="preserve">   抗疫相关支出</t>
  </si>
  <si>
    <t>政府性基金预算支出</t>
  </si>
  <si>
    <t>上解支出</t>
  </si>
  <si>
    <t>调出资金</t>
  </si>
  <si>
    <t>地方政府专项债券还本支出</t>
  </si>
  <si>
    <t>结转下年</t>
  </si>
  <si>
    <t>支出合计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</si>
</sst>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 "/>
    <numFmt numFmtId="178" formatCode="0_ "/>
    <numFmt numFmtId="179" formatCode="0.0_);[Red]\(0.0\)"/>
    <numFmt numFmtId="180" formatCode="0_);[Red]\(0\)"/>
    <numFmt numFmtId="181" formatCode="0.0"/>
  </numFmts>
  <fonts count="43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5"/>
      <color indexed="56"/>
      <name val="宋体"/>
      <family val="0"/>
    </font>
    <font>
      <sz val="7"/>
      <name val="Small Fonts"/>
      <family val="2"/>
    </font>
    <font>
      <sz val="12"/>
      <name val="楷体_GB2312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2"/>
      <name val="Courier"/>
      <family val="3"/>
    </font>
    <font>
      <sz val="12"/>
      <name val="Times New Roman"/>
      <family val="1"/>
    </font>
    <font>
      <sz val="10"/>
      <name val="Geneva"/>
      <family val="2"/>
    </font>
    <font>
      <sz val="10"/>
      <name val="MS Sans Serif"/>
      <family val="2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5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9" fillId="4" borderId="0" applyNumberFormat="0" applyBorder="0" applyAlignment="0" applyProtection="0"/>
    <xf numFmtId="0" fontId="20" fillId="5" borderId="0" applyNumberFormat="0" applyBorder="0" applyAlignment="0" applyProtection="0"/>
    <xf numFmtId="0" fontId="10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0" fillId="5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>
      <alignment/>
      <protection/>
    </xf>
    <xf numFmtId="0" fontId="0" fillId="6" borderId="2" applyNumberFormat="0" applyFont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2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29" fillId="0" borderId="0">
      <alignment/>
      <protection/>
    </xf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2" fillId="2" borderId="0" applyNumberFormat="0" applyBorder="0" applyAlignment="0" applyProtection="0"/>
    <xf numFmtId="0" fontId="10" fillId="8" borderId="0" applyNumberFormat="0" applyBorder="0" applyAlignment="0" applyProtection="0"/>
    <xf numFmtId="0" fontId="21" fillId="0" borderId="5" applyNumberFormat="0" applyFill="0" applyAlignment="0" applyProtection="0"/>
    <xf numFmtId="0" fontId="10" fillId="9" borderId="0" applyNumberFormat="0" applyBorder="0" applyAlignment="0" applyProtection="0"/>
    <xf numFmtId="0" fontId="14" fillId="10" borderId="6" applyNumberFormat="0" applyAlignment="0" applyProtection="0"/>
    <xf numFmtId="0" fontId="16" fillId="10" borderId="1" applyNumberFormat="0" applyAlignment="0" applyProtection="0"/>
    <xf numFmtId="0" fontId="20" fillId="5" borderId="0" applyNumberFormat="0" applyBorder="0" applyAlignment="0" applyProtection="0"/>
    <xf numFmtId="0" fontId="13" fillId="11" borderId="7" applyNumberFormat="0" applyAlignment="0" applyProtection="0"/>
    <xf numFmtId="0" fontId="9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2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37" fontId="31" fillId="0" borderId="0">
      <alignment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2" fillId="0" borderId="0">
      <alignment/>
      <protection/>
    </xf>
    <xf numFmtId="0" fontId="20" fillId="5" borderId="0" applyNumberFormat="0" applyBorder="0" applyAlignment="0" applyProtection="0"/>
    <xf numFmtId="0" fontId="28" fillId="5" borderId="0" applyNumberFormat="0" applyBorder="0" applyAlignment="0" applyProtection="0"/>
    <xf numFmtId="0" fontId="20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9" fillId="0" borderId="0">
      <alignment vertical="center"/>
      <protection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4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29" fillId="0" borderId="0">
      <alignment/>
      <protection/>
    </xf>
    <xf numFmtId="0" fontId="9" fillId="0" borderId="0">
      <alignment vertical="center"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8" fillId="0" borderId="0">
      <alignment/>
      <protection/>
    </xf>
    <xf numFmtId="176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>
      <alignment/>
      <protection/>
    </xf>
  </cellStyleXfs>
  <cellXfs count="4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39" fillId="24" borderId="0" xfId="0" applyNumberFormat="1" applyFont="1" applyFill="1" applyBorder="1" applyAlignment="1" applyProtection="1">
      <alignment horizontal="left" vertical="center"/>
      <protection/>
    </xf>
    <xf numFmtId="0" fontId="40" fillId="0" borderId="0" xfId="0" applyFont="1" applyAlignment="1">
      <alignment vertical="center"/>
    </xf>
    <xf numFmtId="0" fontId="41" fillId="0" borderId="0" xfId="93" applyFont="1" applyFill="1" applyAlignment="1">
      <alignment horizontal="center" vertical="center" wrapText="1"/>
      <protection/>
    </xf>
    <xf numFmtId="0" fontId="4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9" fillId="24" borderId="10" xfId="0" applyNumberFormat="1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 applyProtection="1">
      <alignment horizontal="center" vertical="center" wrapText="1"/>
      <protection/>
    </xf>
    <xf numFmtId="0" fontId="39" fillId="24" borderId="11" xfId="0" applyNumberFormat="1" applyFont="1" applyFill="1" applyBorder="1" applyAlignment="1" applyProtection="1">
      <alignment horizontal="center" vertical="center" wrapText="1"/>
      <protection/>
    </xf>
    <xf numFmtId="0" fontId="39" fillId="24" borderId="10" xfId="0" applyNumberFormat="1" applyFont="1" applyFill="1" applyBorder="1" applyAlignment="1" applyProtection="1">
      <alignment horizontal="lef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177" fontId="39" fillId="24" borderId="11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39" fillId="0" borderId="11" xfId="0" applyNumberFormat="1" applyFont="1" applyFill="1" applyBorder="1" applyAlignment="1" applyProtection="1">
      <alignment horizontal="right" vertical="center"/>
      <protection/>
    </xf>
    <xf numFmtId="0" fontId="5" fillId="24" borderId="10" xfId="0" applyNumberFormat="1" applyFont="1" applyFill="1" applyBorder="1" applyAlignment="1" applyProtection="1">
      <alignment horizontal="left" vertical="center"/>
      <protection/>
    </xf>
    <xf numFmtId="0" fontId="39" fillId="0" borderId="11" xfId="0" applyFont="1" applyBorder="1" applyAlignment="1">
      <alignment horizontal="center"/>
    </xf>
    <xf numFmtId="0" fontId="39" fillId="0" borderId="11" xfId="0" applyFont="1" applyFill="1" applyBorder="1" applyAlignment="1">
      <alignment vertical="center"/>
    </xf>
    <xf numFmtId="0" fontId="39" fillId="0" borderId="11" xfId="0" applyFont="1" applyFill="1" applyBorder="1" applyAlignment="1">
      <alignment horizontal="center"/>
    </xf>
    <xf numFmtId="0" fontId="39" fillId="24" borderId="11" xfId="0" applyNumberFormat="1" applyFont="1" applyFill="1" applyBorder="1" applyAlignment="1" applyProtection="1">
      <alignment horizontal="center" vertical="center"/>
      <protection/>
    </xf>
    <xf numFmtId="0" fontId="39" fillId="0" borderId="11" xfId="0" applyFont="1" applyFill="1" applyBorder="1" applyAlignment="1">
      <alignment horizontal="center" vertical="center"/>
    </xf>
    <xf numFmtId="0" fontId="39" fillId="0" borderId="0" xfId="126" applyFont="1" applyAlignment="1">
      <alignment horizontal="left" wrapText="1"/>
      <protection/>
    </xf>
    <xf numFmtId="0" fontId="6" fillId="0" borderId="0" xfId="93" applyFont="1" applyFill="1" applyAlignment="1">
      <alignment horizontal="center" vertical="center"/>
      <protection/>
    </xf>
    <xf numFmtId="0" fontId="42" fillId="0" borderId="0" xfId="93" applyFont="1" applyFill="1" applyAlignment="1">
      <alignment horizontal="center" vertical="center"/>
      <protection/>
    </xf>
    <xf numFmtId="0" fontId="8" fillId="0" borderId="0" xfId="93" applyFont="1" applyFill="1" applyAlignment="1">
      <alignment horizontal="center" vertical="center" wrapText="1"/>
      <protection/>
    </xf>
    <xf numFmtId="0" fontId="0" fillId="0" borderId="0" xfId="126" applyFont="1" applyAlignment="1">
      <alignment vertical="center"/>
      <protection/>
    </xf>
    <xf numFmtId="0" fontId="0" fillId="0" borderId="0" xfId="84" applyFont="1" applyFill="1" applyBorder="1">
      <alignment/>
      <protection/>
    </xf>
    <xf numFmtId="177" fontId="39" fillId="0" borderId="14" xfId="84" applyNumberFormat="1" applyFont="1" applyFill="1" applyBorder="1" applyAlignment="1">
      <alignment/>
      <protection/>
    </xf>
    <xf numFmtId="177" fontId="39" fillId="0" borderId="14" xfId="84" applyNumberFormat="1" applyFont="1" applyFill="1" applyBorder="1" applyAlignment="1">
      <alignment horizontal="center"/>
      <protection/>
    </xf>
    <xf numFmtId="0" fontId="2" fillId="0" borderId="15" xfId="84" applyFont="1" applyFill="1" applyBorder="1" applyAlignment="1">
      <alignment horizontal="center" vertical="center" wrapText="1"/>
      <protection/>
    </xf>
    <xf numFmtId="0" fontId="2" fillId="0" borderId="11" xfId="93" applyFont="1" applyFill="1" applyBorder="1" applyAlignment="1">
      <alignment horizontal="center" vertical="center"/>
      <protection/>
    </xf>
    <xf numFmtId="178" fontId="39" fillId="0" borderId="15" xfId="93" applyNumberFormat="1" applyFont="1" applyBorder="1" applyAlignment="1">
      <alignment horizontal="center" vertical="center" wrapText="1"/>
      <protection/>
    </xf>
    <xf numFmtId="178" fontId="39" fillId="0" borderId="15" xfId="93" applyNumberFormat="1" applyFont="1" applyFill="1" applyBorder="1" applyAlignment="1">
      <alignment horizontal="center" vertical="center" wrapText="1"/>
      <protection/>
    </xf>
    <xf numFmtId="179" fontId="39" fillId="0" borderId="15" xfId="93" applyNumberFormat="1" applyFont="1" applyBorder="1" applyAlignment="1">
      <alignment horizontal="center" vertical="center" wrapText="1"/>
      <protection/>
    </xf>
    <xf numFmtId="0" fontId="2" fillId="0" borderId="12" xfId="84" applyFont="1" applyFill="1" applyBorder="1" applyAlignment="1">
      <alignment horizontal="center" vertical="center" wrapText="1"/>
      <protection/>
    </xf>
    <xf numFmtId="178" fontId="39" fillId="0" borderId="13" xfId="93" applyNumberFormat="1" applyFont="1" applyBorder="1" applyAlignment="1">
      <alignment horizontal="center" vertical="center" wrapText="1"/>
      <protection/>
    </xf>
    <xf numFmtId="178" fontId="39" fillId="0" borderId="13" xfId="93" applyNumberFormat="1" applyFont="1" applyFill="1" applyBorder="1" applyAlignment="1">
      <alignment horizontal="center" vertical="center" wrapText="1"/>
      <protection/>
    </xf>
    <xf numFmtId="179" fontId="39" fillId="0" borderId="12" xfId="93" applyNumberFormat="1" applyFont="1" applyBorder="1" applyAlignment="1">
      <alignment horizontal="center" vertical="center" wrapText="1"/>
      <protection/>
    </xf>
    <xf numFmtId="0" fontId="2" fillId="0" borderId="11" xfId="126" applyFont="1" applyBorder="1" applyAlignment="1">
      <alignment horizontal="center" vertical="center" wrapText="1"/>
      <protection/>
    </xf>
    <xf numFmtId="0" fontId="2" fillId="0" borderId="11" xfId="127" applyFont="1" applyBorder="1" applyAlignment="1">
      <alignment horizontal="left" vertical="center"/>
      <protection/>
    </xf>
    <xf numFmtId="180" fontId="39" fillId="0" borderId="11" xfId="0" applyNumberFormat="1" applyFont="1" applyFill="1" applyBorder="1" applyAlignment="1">
      <alignment horizontal="center" vertical="center"/>
    </xf>
    <xf numFmtId="178" fontId="39" fillId="0" borderId="11" xfId="0" applyNumberFormat="1" applyFont="1" applyFill="1" applyBorder="1" applyAlignment="1">
      <alignment horizontal="center" vertical="center"/>
    </xf>
    <xf numFmtId="177" fontId="39" fillId="0" borderId="11" xfId="0" applyNumberFormat="1" applyFont="1" applyFill="1" applyBorder="1" applyAlignment="1">
      <alignment horizontal="center" vertical="center"/>
    </xf>
    <xf numFmtId="181" fontId="2" fillId="0" borderId="11" xfId="126" applyNumberFormat="1" applyFont="1" applyFill="1" applyBorder="1" applyAlignment="1">
      <alignment horizontal="left" vertical="center" wrapText="1"/>
      <protection/>
    </xf>
    <xf numFmtId="181" fontId="2" fillId="0" borderId="11" xfId="126" applyNumberFormat="1" applyFont="1" applyFill="1" applyBorder="1" applyAlignment="1">
      <alignment horizontal="center" vertical="center" wrapText="1"/>
      <protection/>
    </xf>
  </cellXfs>
  <cellStyles count="141">
    <cellStyle name="Normal" xfId="0"/>
    <cellStyle name="Currency [0]" xfId="15"/>
    <cellStyle name="Currency" xfId="16"/>
    <cellStyle name="好_2016年市级一般公共预算表_2-宁波市政府性基金预算表格3.15" xfId="17"/>
    <cellStyle name="20% - 强调文字颜色 3" xfId="18"/>
    <cellStyle name="输入" xfId="19"/>
    <cellStyle name="Comma [0]" xfId="20"/>
    <cellStyle name="Comma" xfId="21"/>
    <cellStyle name="好_台州市市级2012年财政收支预计表_2015年省级预算草案格式-1205-1" xfId="22"/>
    <cellStyle name="40% - 强调文字颜色 3" xfId="23"/>
    <cellStyle name="差" xfId="24"/>
    <cellStyle name="60% - 强调文字颜色 3" xfId="25"/>
    <cellStyle name="Hyperlink" xfId="26"/>
    <cellStyle name="差_2016年市级一般公共预算表_2017年预算表 (170224)(全市汇总稿)(3)" xfId="27"/>
    <cellStyle name="Percent" xfId="28"/>
    <cellStyle name="RowLevel_0" xfId="29"/>
    <cellStyle name="Followed Hyperlink" xfId="30"/>
    <cellStyle name="_1126省厅附件1：2013年财政收支预算预计表 (1)" xfId="31"/>
    <cellStyle name="注释" xfId="32"/>
    <cellStyle name="常规 6" xfId="33"/>
    <cellStyle name="60% - 强调文字颜色 2" xfId="34"/>
    <cellStyle name="好_台州市市级2012年财政收支预计表_公共财政预算2013年执行及2014年预算草案" xfId="35"/>
    <cellStyle name="标题 4" xfId="36"/>
    <cellStyle name="警告文本" xfId="37"/>
    <cellStyle name="差_2016年市级一般公共预算表_2017年预算表 (170224)(全市汇总稿)(2)" xfId="38"/>
    <cellStyle name="_ET_STYLE_NoName_00_" xfId="39"/>
    <cellStyle name="标题" xfId="40"/>
    <cellStyle name="常规 5 2" xfId="41"/>
    <cellStyle name="解释性文本" xfId="42"/>
    <cellStyle name="标题 1" xfId="43"/>
    <cellStyle name="标题 2" xfId="44"/>
    <cellStyle name="好_台州市市级2012年财政收支预计表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差_2016年市级一般公共预算表_2017年预算表 (170301)(全市汇总稿)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_2016年省级税收返还和转移支付预算" xfId="57"/>
    <cellStyle name="?鹎%U龡&amp;H?_x0008_e_x0005_9_x0006__x0007__x0001__x0001_ 2" xfId="58"/>
    <cellStyle name="好" xfId="59"/>
    <cellStyle name="适中" xfId="60"/>
    <cellStyle name="20% - 强调文字颜色 5" xfId="61"/>
    <cellStyle name="强调文字颜色 1" xfId="62"/>
    <cellStyle name="20% - 强调文字颜色 1" xfId="63"/>
    <cellStyle name="好_2016年市级一般公共预算表_2017年预算表 (170227)(全市汇总稿)" xfId="64"/>
    <cellStyle name="40% - 强调文字颜色 1" xfId="65"/>
    <cellStyle name="20% - 强调文字颜色 2" xfId="66"/>
    <cellStyle name="40% - 强调文字颜色 2" xfId="67"/>
    <cellStyle name="强调文字颜色 3" xfId="68"/>
    <cellStyle name="强调文字颜色 4" xfId="69"/>
    <cellStyle name="no dec" xfId="70"/>
    <cellStyle name="20% - 强调文字颜色 4" xfId="71"/>
    <cellStyle name="40% - 强调文字颜色 4" xfId="72"/>
    <cellStyle name="强调文字颜色 5" xfId="73"/>
    <cellStyle name="40% - 强调文字颜色 5" xfId="74"/>
    <cellStyle name="60% - 强调文字颜色 5" xfId="75"/>
    <cellStyle name="强调文字颜色 6" xfId="76"/>
    <cellStyle name="40% - 强调文字颜色 6" xfId="77"/>
    <cellStyle name="60% - 强调文字颜色 6" xfId="78"/>
    <cellStyle name="差_2016年市级一般公共预算表_2017年预算表 (170224)(全市汇总稿)" xfId="79"/>
    <cellStyle name="差_2016年省级税收返还和转移支付预算" xfId="80"/>
    <cellStyle name="0,0&#13;&#10;NA&#13;&#10; 2" xfId="81"/>
    <cellStyle name="未定义" xfId="82"/>
    <cellStyle name="_ET_STYLE_NoName_00__2016年一般公共预算执行及预算情况表" xfId="83"/>
    <cellStyle name="常规_2011年公共预算收入执行及2012年公共预算收入预算1.5晚清格式" xfId="84"/>
    <cellStyle name="_附件1：2012年财政收支预计表" xfId="85"/>
    <cellStyle name="_支出表汇总2012" xfId="86"/>
    <cellStyle name="Normal_APR" xfId="87"/>
    <cellStyle name="差_2016年和2017年地方政府债务限额及余额情况表(一般）2" xfId="88"/>
    <cellStyle name="差_2016年市级一般公共预算表" xfId="89"/>
    <cellStyle name="差_2016年市级一般公共预算表_2017年预算表 (170227)(全市汇总稿)" xfId="90"/>
    <cellStyle name="差_2016年市级一般公共预算表_2017年预算表 (上会稿2.21）" xfId="91"/>
    <cellStyle name="差_2016年市级一般公共预算表_2-宁波市政府性基金预算表格3.15" xfId="92"/>
    <cellStyle name="常规_2000年预计及2001年计划" xfId="93"/>
    <cellStyle name="差_2016年市级一般公共预算表_7、（P222-234）2-宁波市政府性基金预算表格3.15" xfId="94"/>
    <cellStyle name="差_2016年一般公共预算执行及预算情况表" xfId="95"/>
    <cellStyle name="差_2017年预算表 (170227)" xfId="96"/>
    <cellStyle name="差_2-宁波市政府性基金预算表格3.15" xfId="97"/>
    <cellStyle name="差_7、（P222-234）2-宁波市政府性基金预算表格3.15" xfId="98"/>
    <cellStyle name="差_国资表格" xfId="99"/>
    <cellStyle name="差_台州市市级2012年财政收支预计表" xfId="100"/>
    <cellStyle name="差_台州市市级2012年财政收支预计表_2015年省级预算草案格式-1205-1" xfId="101"/>
    <cellStyle name="差_台州市市级2012年财政收支预计表_公共财政预算2013年执行及2014年预算草案" xfId="102"/>
    <cellStyle name="差_台州市市级2012年财政收支预计表_公共财政预算2013年执行及2014年预算草案1220" xfId="103"/>
    <cellStyle name="差_台州市市级2012年财政收支预计表_一般公共预算2014年执行及2015年预算" xfId="104"/>
    <cellStyle name="常规 8" xfId="105"/>
    <cellStyle name="差_台州市市级2012年财政收支预计表_一般公共预算2014年执行及2015年预算-1226-1227-2全省初定" xfId="106"/>
    <cellStyle name="差_一般公共预算2014年执行及2015年预算" xfId="107"/>
    <cellStyle name="差_债务情况 定稿" xfId="108"/>
    <cellStyle name="差_债务情况 定稿_2-宁波市政府性基金预算表格3.15" xfId="109"/>
    <cellStyle name="差_债务情况 定稿_7、（P222-234）2-宁波市政府性基金预算表格3.15" xfId="110"/>
    <cellStyle name="差_政府性基金预算2015年执行及2016年预算" xfId="111"/>
    <cellStyle name="常规 10" xfId="112"/>
    <cellStyle name="常规 12" xfId="113"/>
    <cellStyle name="常规 15" xfId="114"/>
    <cellStyle name="常规 16" xfId="115"/>
    <cellStyle name="后继超级链接" xfId="116"/>
    <cellStyle name="常规 17" xfId="117"/>
    <cellStyle name="常规 2" xfId="118"/>
    <cellStyle name="常规 3" xfId="119"/>
    <cellStyle name="常规 3 2" xfId="120"/>
    <cellStyle name="常规 3_2016年省级税收返还和转移支付预算" xfId="121"/>
    <cellStyle name="常规 4" xfId="122"/>
    <cellStyle name="常规 5" xfId="123"/>
    <cellStyle name="常规 7" xfId="124"/>
    <cellStyle name="常规 9" xfId="125"/>
    <cellStyle name="常规_2-宁波市政府性基金预算表格3.15" xfId="126"/>
    <cellStyle name="常规_Sheet1" xfId="127"/>
    <cellStyle name="好_国资表格" xfId="128"/>
    <cellStyle name="常规_支出预算12.9" xfId="129"/>
    <cellStyle name="超级链接" xfId="130"/>
    <cellStyle name="好_2016年市级一般公共预算表" xfId="131"/>
    <cellStyle name="好_2016年市级一般公共预算表_2017年预算表 (170224)(全市汇总稿)" xfId="132"/>
    <cellStyle name="好_2016年市级一般公共预算表_2017年预算表 (170224)(全市汇总稿)(2)" xfId="133"/>
    <cellStyle name="好_2016年市级一般公共预算表_2017年预算表 (170224)(全市汇总稿)(3)" xfId="134"/>
    <cellStyle name="好_2016年市级一般公共预算表_2017年预算表 (170301)(全市汇总稿)" xfId="135"/>
    <cellStyle name="好_2016年市级一般公共预算表_2017年预算表 (上会稿2.21）" xfId="136"/>
    <cellStyle name="好_2016年市级一般公共预算表_7、（P222-234）2-宁波市政府性基金预算表格3.15" xfId="137"/>
    <cellStyle name="好_台州市市级2012年财政收支预计表_公共财政预算2013年执行及2014年预算草案1220" xfId="138"/>
    <cellStyle name="好_台州市市级2012年财政收支预计表_一般公共预算2014年执行及2015年预算" xfId="139"/>
    <cellStyle name="好_台州市市级2012年财政收支预计表_一般公共预算2014年执行及2015年预算-1226-1227-2全省初定" xfId="140"/>
    <cellStyle name="好_一般公共预算2014年执行及2015年预算" xfId="141"/>
    <cellStyle name="好_债务情况 定稿" xfId="142"/>
    <cellStyle name="好_债务情况 定稿_2-宁波市政府性基金预算表格3.15" xfId="143"/>
    <cellStyle name="好_债务情况 定稿_7、（P222-234）2-宁波市政府性基金预算表格3.15" xfId="144"/>
    <cellStyle name="好_政府性基金预算2015年执行及2016年预算" xfId="145"/>
    <cellStyle name="普通_97-917" xfId="146"/>
    <cellStyle name="千分位[0]_laroux" xfId="147"/>
    <cellStyle name="千分位_97-917" xfId="148"/>
    <cellStyle name="千位[0]_1" xfId="149"/>
    <cellStyle name="千位_1" xfId="150"/>
    <cellStyle name="千位分隔 2" xfId="151"/>
    <cellStyle name="千位分隔 3" xfId="152"/>
    <cellStyle name="千位分隔 4" xfId="153"/>
    <cellStyle name="样式 1" xfId="154"/>
  </cellStyles>
  <dxfs count="1"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9044;&#31639;&#32452;&#20844;&#29992;\07&#25191;&#34892;&#19982;&#39044;&#35745;\2013\&#30465;&#32423;&#39044;&#35745;\2013&#25903;&#20986;&#39044;&#35745;(1216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0.2.51\ysc\2005&#24180;\2&#26376;\2005&#24180;2&#26376;&#20998;&#24066;&#21439;&#25191;&#34892;&#24773;&#209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02"/>
      <sheetName val="指标分配分析"/>
      <sheetName val="指标分配底表"/>
      <sheetName val="指标分配分析表"/>
      <sheetName val="省级预计工作底表"/>
      <sheetName val="指标分配"/>
      <sheetName val="指标结余"/>
      <sheetName val="预计查询情况"/>
      <sheetName val="全省预计分科目"/>
      <sheetName val="全省预计分级表"/>
      <sheetName val="2012年宁波全市支出汇总 "/>
      <sheetName val="市地预计汇总"/>
      <sheetName val="教育占比例"/>
      <sheetName val="全省支出决算"/>
      <sheetName val="省本级支出决算"/>
      <sheetName val="省级支出执行"/>
      <sheetName val="全省支出预算"/>
      <sheetName val="省本级支出预算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VVVVVa"/>
      <sheetName val="市、县分析"/>
      <sheetName val="Sheet1"/>
      <sheetName val="Sheet2"/>
      <sheetName val="Sheet3"/>
      <sheetName val="2005年2月分市县执行情况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E15" sqref="E15"/>
    </sheetView>
  </sheetViews>
  <sheetFormatPr defaultColWidth="9.00390625" defaultRowHeight="14.25"/>
  <cols>
    <col min="2" max="2" width="35.25390625" style="0" customWidth="1"/>
    <col min="3" max="3" width="9.00390625" style="0" hidden="1" customWidth="1"/>
    <col min="4" max="4" width="9.375" style="0" customWidth="1"/>
    <col min="5" max="5" width="9.625" style="1" customWidth="1"/>
    <col min="6" max="6" width="9.875" style="1" customWidth="1"/>
    <col min="7" max="7" width="9.50390625" style="0" customWidth="1"/>
  </cols>
  <sheetData>
    <row r="1" spans="1:7" ht="18" customHeight="1">
      <c r="A1" s="24" t="s">
        <v>0</v>
      </c>
      <c r="B1" s="25"/>
      <c r="C1" s="26"/>
      <c r="D1" s="26"/>
      <c r="E1" s="26"/>
      <c r="F1" s="26"/>
      <c r="G1" s="26"/>
    </row>
    <row r="2" spans="1:7" ht="36" customHeight="1">
      <c r="A2" s="27" t="s">
        <v>1</v>
      </c>
      <c r="B2" s="27"/>
      <c r="C2" s="5"/>
      <c r="D2" s="5"/>
      <c r="E2" s="5"/>
      <c r="F2" s="5"/>
      <c r="G2" s="5"/>
    </row>
    <row r="3" spans="1:7" ht="14.25">
      <c r="A3" s="28"/>
      <c r="B3" s="29"/>
      <c r="C3" s="30"/>
      <c r="D3" s="30"/>
      <c r="E3" s="30"/>
      <c r="F3" s="30"/>
      <c r="G3" s="31" t="s">
        <v>2</v>
      </c>
    </row>
    <row r="4" spans="1:7" ht="24.75" customHeight="1">
      <c r="A4" s="32" t="s">
        <v>3</v>
      </c>
      <c r="B4" s="33" t="s">
        <v>4</v>
      </c>
      <c r="C4" s="34" t="s">
        <v>5</v>
      </c>
      <c r="D4" s="35" t="s">
        <v>6</v>
      </c>
      <c r="E4" s="35" t="s">
        <v>5</v>
      </c>
      <c r="F4" s="35" t="s">
        <v>7</v>
      </c>
      <c r="G4" s="36" t="s">
        <v>8</v>
      </c>
    </row>
    <row r="5" spans="1:7" ht="24.75" customHeight="1">
      <c r="A5" s="37"/>
      <c r="B5" s="33"/>
      <c r="C5" s="38"/>
      <c r="D5" s="39"/>
      <c r="E5" s="39"/>
      <c r="F5" s="39"/>
      <c r="G5" s="40"/>
    </row>
    <row r="6" spans="1:7" ht="24.75" customHeight="1">
      <c r="A6" s="41" t="s">
        <v>9</v>
      </c>
      <c r="B6" s="42" t="s">
        <v>10</v>
      </c>
      <c r="C6" s="43">
        <v>75000</v>
      </c>
      <c r="D6" s="43">
        <v>0</v>
      </c>
      <c r="E6" s="43">
        <v>0</v>
      </c>
      <c r="F6" s="44">
        <f>E6-D6</f>
        <v>0</v>
      </c>
      <c r="G6" s="45"/>
    </row>
    <row r="7" spans="1:7" ht="24.75" customHeight="1">
      <c r="A7" s="41" t="s">
        <v>11</v>
      </c>
      <c r="B7" s="42" t="s">
        <v>12</v>
      </c>
      <c r="C7" s="43">
        <v>1000</v>
      </c>
      <c r="D7" s="43">
        <v>0</v>
      </c>
      <c r="E7" s="43">
        <v>0</v>
      </c>
      <c r="F7" s="44">
        <f aca="true" t="shared" si="0" ref="F7:F20">E7-D7</f>
        <v>0</v>
      </c>
      <c r="G7" s="45"/>
    </row>
    <row r="8" spans="1:7" ht="24.75" customHeight="1">
      <c r="A8" s="41" t="s">
        <v>13</v>
      </c>
      <c r="B8" s="42" t="s">
        <v>14</v>
      </c>
      <c r="C8" s="43">
        <v>1424000</v>
      </c>
      <c r="D8" s="43">
        <v>0</v>
      </c>
      <c r="E8" s="43">
        <v>20000</v>
      </c>
      <c r="F8" s="44">
        <f t="shared" si="0"/>
        <v>20000</v>
      </c>
      <c r="G8" s="45"/>
    </row>
    <row r="9" spans="1:7" ht="24.75" customHeight="1">
      <c r="A9" s="41" t="s">
        <v>15</v>
      </c>
      <c r="B9" s="46" t="s">
        <v>16</v>
      </c>
      <c r="C9" s="43">
        <v>1000</v>
      </c>
      <c r="D9" s="43">
        <v>1000</v>
      </c>
      <c r="E9" s="43">
        <v>1000</v>
      </c>
      <c r="F9" s="44">
        <f t="shared" si="0"/>
        <v>0</v>
      </c>
      <c r="G9" s="45">
        <f aca="true" t="shared" si="1" ref="G7:G20">(E9/D9-1)*100</f>
        <v>0</v>
      </c>
    </row>
    <row r="10" spans="1:7" ht="24.75" customHeight="1">
      <c r="A10" s="41" t="s">
        <v>17</v>
      </c>
      <c r="B10" s="46" t="s">
        <v>18</v>
      </c>
      <c r="C10" s="43">
        <v>20000</v>
      </c>
      <c r="D10" s="43">
        <v>15000</v>
      </c>
      <c r="E10" s="43">
        <v>15000</v>
      </c>
      <c r="F10" s="44">
        <f t="shared" si="0"/>
        <v>0</v>
      </c>
      <c r="G10" s="45">
        <f t="shared" si="1"/>
        <v>0</v>
      </c>
    </row>
    <row r="11" spans="1:7" ht="24.75" customHeight="1">
      <c r="A11" s="41" t="s">
        <v>19</v>
      </c>
      <c r="B11" s="46" t="s">
        <v>20</v>
      </c>
      <c r="C11" s="43">
        <v>4000</v>
      </c>
      <c r="D11" s="43">
        <v>4000</v>
      </c>
      <c r="E11" s="43">
        <v>8000</v>
      </c>
      <c r="F11" s="44">
        <f t="shared" si="0"/>
        <v>4000</v>
      </c>
      <c r="G11" s="45">
        <f t="shared" si="1"/>
        <v>100</v>
      </c>
    </row>
    <row r="12" spans="1:7" ht="24.75" customHeight="1">
      <c r="A12" s="41" t="s">
        <v>21</v>
      </c>
      <c r="B12" s="46" t="s">
        <v>22</v>
      </c>
      <c r="C12" s="43">
        <v>120</v>
      </c>
      <c r="D12" s="43">
        <v>110</v>
      </c>
      <c r="E12" s="43">
        <v>110</v>
      </c>
      <c r="F12" s="44">
        <f t="shared" si="0"/>
        <v>0</v>
      </c>
      <c r="G12" s="45">
        <f t="shared" si="1"/>
        <v>0</v>
      </c>
    </row>
    <row r="13" spans="1:7" ht="24.75" customHeight="1">
      <c r="A13" s="41" t="s">
        <v>23</v>
      </c>
      <c r="B13" s="46" t="s">
        <v>24</v>
      </c>
      <c r="C13" s="43">
        <v>124880</v>
      </c>
      <c r="D13" s="43">
        <v>29890</v>
      </c>
      <c r="E13" s="43">
        <v>59890</v>
      </c>
      <c r="F13" s="44">
        <f t="shared" si="0"/>
        <v>30000</v>
      </c>
      <c r="G13" s="45">
        <f t="shared" si="1"/>
        <v>100.36801605888255</v>
      </c>
    </row>
    <row r="14" spans="1:7" ht="24.75" customHeight="1">
      <c r="A14" s="41"/>
      <c r="B14" s="47" t="s">
        <v>25</v>
      </c>
      <c r="C14" s="43">
        <f>SUM(C6:C13)</f>
        <v>1650000</v>
      </c>
      <c r="D14" s="43">
        <f>SUM(D6:D13)</f>
        <v>50000</v>
      </c>
      <c r="E14" s="43">
        <f>SUM(E6:E13)</f>
        <v>104000</v>
      </c>
      <c r="F14" s="44">
        <f t="shared" si="0"/>
        <v>54000</v>
      </c>
      <c r="G14" s="45">
        <f t="shared" si="1"/>
        <v>108</v>
      </c>
    </row>
    <row r="15" spans="1:7" ht="24.75" customHeight="1">
      <c r="A15" s="41" t="s">
        <v>26</v>
      </c>
      <c r="B15" s="46" t="s">
        <v>27</v>
      </c>
      <c r="C15" s="43">
        <v>186400</v>
      </c>
      <c r="D15" s="43">
        <v>202500</v>
      </c>
      <c r="E15" s="43">
        <v>400500</v>
      </c>
      <c r="F15" s="44">
        <f t="shared" si="0"/>
        <v>198000</v>
      </c>
      <c r="G15" s="45">
        <f t="shared" si="1"/>
        <v>97.77777777777779</v>
      </c>
    </row>
    <row r="16" spans="1:7" ht="24.75" customHeight="1">
      <c r="A16" s="41" t="s">
        <v>28</v>
      </c>
      <c r="B16" s="46" t="s">
        <v>29</v>
      </c>
      <c r="C16" s="43">
        <v>2600</v>
      </c>
      <c r="D16" s="43">
        <v>1375000</v>
      </c>
      <c r="E16" s="43">
        <v>855000</v>
      </c>
      <c r="F16" s="44">
        <f t="shared" si="0"/>
        <v>-520000</v>
      </c>
      <c r="G16" s="45">
        <f t="shared" si="1"/>
        <v>-37.81818181818182</v>
      </c>
    </row>
    <row r="17" spans="1:7" ht="24.75" customHeight="1">
      <c r="A17" s="41" t="s">
        <v>30</v>
      </c>
      <c r="B17" s="46" t="s">
        <v>31</v>
      </c>
      <c r="C17" s="43">
        <v>0</v>
      </c>
      <c r="D17" s="43">
        <v>1372500</v>
      </c>
      <c r="E17" s="43">
        <v>849000</v>
      </c>
      <c r="F17" s="44">
        <f t="shared" si="0"/>
        <v>-523500</v>
      </c>
      <c r="G17" s="45">
        <f t="shared" si="1"/>
        <v>-38.14207650273224</v>
      </c>
    </row>
    <row r="18" spans="1:7" ht="24.75" customHeight="1">
      <c r="A18" s="41" t="s">
        <v>32</v>
      </c>
      <c r="B18" s="46" t="s">
        <v>33</v>
      </c>
      <c r="C18" s="43"/>
      <c r="D18" s="43">
        <v>0</v>
      </c>
      <c r="E18" s="43"/>
      <c r="F18" s="44">
        <f t="shared" si="0"/>
        <v>0</v>
      </c>
      <c r="G18" s="45"/>
    </row>
    <row r="19" spans="1:7" ht="24.75" customHeight="1">
      <c r="A19" s="41" t="s">
        <v>34</v>
      </c>
      <c r="B19" s="46" t="s">
        <v>35</v>
      </c>
      <c r="C19" s="43">
        <v>456070</v>
      </c>
      <c r="D19" s="43">
        <v>261481</v>
      </c>
      <c r="E19" s="43">
        <v>275725</v>
      </c>
      <c r="F19" s="44">
        <f t="shared" si="0"/>
        <v>14244</v>
      </c>
      <c r="G19" s="45">
        <f t="shared" si="1"/>
        <v>5.447432126999674</v>
      </c>
    </row>
    <row r="20" spans="1:7" ht="24.75" customHeight="1">
      <c r="A20" s="41"/>
      <c r="B20" s="47" t="s">
        <v>36</v>
      </c>
      <c r="C20" s="43">
        <f>C14+C15+C16+C18+C19</f>
        <v>2295070</v>
      </c>
      <c r="D20" s="43">
        <f>D14+D15+D16+D18+D19</f>
        <v>1888981</v>
      </c>
      <c r="E20" s="43">
        <f>E14+E15+E16+E18+E19</f>
        <v>1635225</v>
      </c>
      <c r="F20" s="44">
        <f t="shared" si="0"/>
        <v>-253756</v>
      </c>
      <c r="G20" s="45">
        <f t="shared" si="1"/>
        <v>-13.433486096472114</v>
      </c>
    </row>
  </sheetData>
  <sheetProtection/>
  <mergeCells count="9">
    <mergeCell ref="B1:G1"/>
    <mergeCell ref="A2:G2"/>
    <mergeCell ref="A4:A5"/>
    <mergeCell ref="B4:B5"/>
    <mergeCell ref="C4:C5"/>
    <mergeCell ref="D4:D5"/>
    <mergeCell ref="E4:E5"/>
    <mergeCell ref="F4:F5"/>
    <mergeCell ref="G4:G5"/>
  </mergeCells>
  <conditionalFormatting sqref="G4">
    <cfRule type="cellIs" priority="1" dxfId="0" operator="equal" stopIfTrue="1">
      <formula>0</formula>
    </cfRule>
  </conditionalFormatting>
  <conditionalFormatting sqref="B4:B5">
    <cfRule type="cellIs" priority="2" dxfId="0" operator="equal" stopIfTrue="1">
      <formula>0</formula>
    </cfRule>
  </conditionalFormatting>
  <printOptions/>
  <pageMargins left="0.7513888888888889" right="0.554861111111111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tabSelected="1" zoomScaleSheetLayoutView="100" workbookViewId="0" topLeftCell="A14">
      <selection activeCell="H30" sqref="H30"/>
    </sheetView>
  </sheetViews>
  <sheetFormatPr defaultColWidth="9.00390625" defaultRowHeight="14.25"/>
  <cols>
    <col min="1" max="1" width="6.75390625" style="0" customWidth="1"/>
    <col min="2" max="2" width="43.625" style="0" customWidth="1"/>
    <col min="3" max="3" width="11.625" style="1" customWidth="1"/>
    <col min="4" max="4" width="10.75390625" style="2" customWidth="1"/>
    <col min="5" max="5" width="9.75390625" style="2" customWidth="1"/>
    <col min="6" max="6" width="8.875" style="0" customWidth="1"/>
  </cols>
  <sheetData>
    <row r="1" spans="1:3" ht="14.25">
      <c r="A1" s="3" t="s">
        <v>37</v>
      </c>
      <c r="B1" s="4"/>
      <c r="C1" s="2"/>
    </row>
    <row r="2" spans="1:6" ht="31.5" customHeight="1">
      <c r="A2" s="5" t="s">
        <v>38</v>
      </c>
      <c r="B2" s="5"/>
      <c r="C2" s="5"/>
      <c r="D2" s="5"/>
      <c r="E2" s="5"/>
      <c r="F2" s="5"/>
    </row>
    <row r="3" spans="1:6" ht="14.25">
      <c r="A3" s="6"/>
      <c r="B3" s="4"/>
      <c r="C3" s="7"/>
      <c r="D3" s="7"/>
      <c r="E3" s="7"/>
      <c r="F3" s="8" t="s">
        <v>39</v>
      </c>
    </row>
    <row r="4" spans="1:6" ht="36.75" customHeight="1">
      <c r="A4" s="9" t="s">
        <v>3</v>
      </c>
      <c r="B4" s="9" t="s">
        <v>40</v>
      </c>
      <c r="C4" s="10" t="s">
        <v>6</v>
      </c>
      <c r="D4" s="10" t="s">
        <v>5</v>
      </c>
      <c r="E4" s="10" t="s">
        <v>7</v>
      </c>
      <c r="F4" s="11" t="s">
        <v>8</v>
      </c>
    </row>
    <row r="5" spans="1:6" ht="14.25">
      <c r="A5" s="9" t="s">
        <v>9</v>
      </c>
      <c r="B5" s="12" t="s">
        <v>41</v>
      </c>
      <c r="C5" s="13">
        <v>0</v>
      </c>
      <c r="D5" s="13">
        <v>0</v>
      </c>
      <c r="E5" s="14">
        <f aca="true" t="shared" si="0" ref="E5:E45">D5-C5</f>
        <v>0</v>
      </c>
      <c r="F5" s="15"/>
    </row>
    <row r="6" spans="1:6" ht="14.25">
      <c r="A6" s="9"/>
      <c r="B6" s="12" t="s">
        <v>42</v>
      </c>
      <c r="C6" s="16">
        <v>0</v>
      </c>
      <c r="D6" s="16">
        <v>0</v>
      </c>
      <c r="E6" s="14">
        <f t="shared" si="0"/>
        <v>0</v>
      </c>
      <c r="F6" s="15"/>
    </row>
    <row r="7" spans="1:6" ht="14.25">
      <c r="A7" s="9"/>
      <c r="B7" s="12" t="s">
        <v>43</v>
      </c>
      <c r="C7" s="16">
        <v>0</v>
      </c>
      <c r="D7" s="16">
        <v>0</v>
      </c>
      <c r="E7" s="14">
        <f t="shared" si="0"/>
        <v>0</v>
      </c>
      <c r="F7" s="15"/>
    </row>
    <row r="8" spans="1:6" ht="14.25">
      <c r="A8" s="9" t="s">
        <v>11</v>
      </c>
      <c r="B8" s="12" t="s">
        <v>44</v>
      </c>
      <c r="C8" s="17">
        <v>1070</v>
      </c>
      <c r="D8" s="17">
        <f>D9+D10+D11</f>
        <v>1386</v>
      </c>
      <c r="E8" s="14">
        <f t="shared" si="0"/>
        <v>316</v>
      </c>
      <c r="F8" s="15">
        <f aca="true" t="shared" si="1" ref="F5:F45">(D8/C8-1)*100</f>
        <v>29.53271028037383</v>
      </c>
    </row>
    <row r="9" spans="1:6" ht="14.25">
      <c r="A9" s="9"/>
      <c r="B9" s="12" t="s">
        <v>45</v>
      </c>
      <c r="C9" s="17">
        <v>1070</v>
      </c>
      <c r="D9" s="17">
        <v>1386</v>
      </c>
      <c r="E9" s="14">
        <f t="shared" si="0"/>
        <v>316</v>
      </c>
      <c r="F9" s="15">
        <f t="shared" si="1"/>
        <v>29.53271028037383</v>
      </c>
    </row>
    <row r="10" spans="1:6" ht="14.25">
      <c r="A10" s="9"/>
      <c r="B10" s="12" t="s">
        <v>46</v>
      </c>
      <c r="C10" s="17">
        <v>0</v>
      </c>
      <c r="D10" s="17"/>
      <c r="E10" s="14">
        <f t="shared" si="0"/>
        <v>0</v>
      </c>
      <c r="F10" s="15"/>
    </row>
    <row r="11" spans="1:6" ht="14.25">
      <c r="A11" s="9"/>
      <c r="B11" s="12" t="s">
        <v>47</v>
      </c>
      <c r="C11" s="17">
        <v>0</v>
      </c>
      <c r="D11" s="17"/>
      <c r="E11" s="14">
        <f t="shared" si="0"/>
        <v>0</v>
      </c>
      <c r="F11" s="15"/>
    </row>
    <row r="12" spans="1:6" ht="14.25">
      <c r="A12" s="9" t="s">
        <v>13</v>
      </c>
      <c r="B12" s="12" t="s">
        <v>48</v>
      </c>
      <c r="C12" s="16">
        <v>1389982</v>
      </c>
      <c r="D12" s="16">
        <f>SUM(D13:D21)</f>
        <v>1144504</v>
      </c>
      <c r="E12" s="14">
        <f t="shared" si="0"/>
        <v>-245478</v>
      </c>
      <c r="F12" s="15">
        <f t="shared" si="1"/>
        <v>-17.660516467119713</v>
      </c>
    </row>
    <row r="13" spans="1:6" ht="14.25">
      <c r="A13" s="9"/>
      <c r="B13" s="12" t="s">
        <v>49</v>
      </c>
      <c r="C13" s="16">
        <v>1346029</v>
      </c>
      <c r="D13" s="16">
        <v>1099789</v>
      </c>
      <c r="E13" s="14">
        <f t="shared" si="0"/>
        <v>-246240</v>
      </c>
      <c r="F13" s="15">
        <f t="shared" si="1"/>
        <v>-18.293810906005735</v>
      </c>
    </row>
    <row r="14" spans="1:6" ht="14.25">
      <c r="A14" s="9"/>
      <c r="B14" s="12" t="s">
        <v>50</v>
      </c>
      <c r="C14" s="16">
        <v>0</v>
      </c>
      <c r="D14" s="16"/>
      <c r="E14" s="14">
        <f t="shared" si="0"/>
        <v>0</v>
      </c>
      <c r="F14" s="15"/>
    </row>
    <row r="15" spans="1:6" ht="14.25">
      <c r="A15" s="9"/>
      <c r="B15" s="12" t="s">
        <v>51</v>
      </c>
      <c r="C15" s="16">
        <v>0</v>
      </c>
      <c r="D15" s="16"/>
      <c r="E15" s="14">
        <f t="shared" si="0"/>
        <v>0</v>
      </c>
      <c r="F15" s="15"/>
    </row>
    <row r="16" spans="1:6" ht="14.25">
      <c r="A16" s="9"/>
      <c r="B16" s="12" t="s">
        <v>52</v>
      </c>
      <c r="C16" s="16">
        <v>14639</v>
      </c>
      <c r="D16" s="16">
        <v>15401</v>
      </c>
      <c r="E16" s="14">
        <f t="shared" si="0"/>
        <v>762</v>
      </c>
      <c r="F16" s="15">
        <f t="shared" si="1"/>
        <v>5.205273584261216</v>
      </c>
    </row>
    <row r="17" spans="1:6" ht="14.25">
      <c r="A17" s="9"/>
      <c r="B17" s="12" t="s">
        <v>53</v>
      </c>
      <c r="C17" s="16">
        <v>2314</v>
      </c>
      <c r="D17" s="16">
        <v>2314</v>
      </c>
      <c r="E17" s="14">
        <f t="shared" si="0"/>
        <v>0</v>
      </c>
      <c r="F17" s="15">
        <f t="shared" si="1"/>
        <v>0</v>
      </c>
    </row>
    <row r="18" spans="1:6" ht="14.25">
      <c r="A18" s="9"/>
      <c r="B18" s="12" t="s">
        <v>54</v>
      </c>
      <c r="C18" s="16">
        <v>0</v>
      </c>
      <c r="D18" s="16"/>
      <c r="E18" s="14">
        <f t="shared" si="0"/>
        <v>0</v>
      </c>
      <c r="F18" s="15"/>
    </row>
    <row r="19" spans="1:6" ht="14.25">
      <c r="A19" s="9"/>
      <c r="B19" s="12" t="s">
        <v>55</v>
      </c>
      <c r="C19" s="16">
        <v>27000</v>
      </c>
      <c r="D19" s="16">
        <v>27000</v>
      </c>
      <c r="E19" s="14">
        <f t="shared" si="0"/>
        <v>0</v>
      </c>
      <c r="F19" s="15">
        <f t="shared" si="1"/>
        <v>0</v>
      </c>
    </row>
    <row r="20" spans="1:6" ht="14.25">
      <c r="A20" s="9"/>
      <c r="B20" s="12" t="s">
        <v>56</v>
      </c>
      <c r="C20" s="16">
        <v>0</v>
      </c>
      <c r="D20" s="16"/>
      <c r="E20" s="14">
        <f t="shared" si="0"/>
        <v>0</v>
      </c>
      <c r="F20" s="15"/>
    </row>
    <row r="21" spans="1:6" ht="14.25">
      <c r="A21" s="9"/>
      <c r="B21" s="12" t="s">
        <v>57</v>
      </c>
      <c r="C21" s="16">
        <v>0</v>
      </c>
      <c r="D21" s="16"/>
      <c r="E21" s="14">
        <f t="shared" si="0"/>
        <v>0</v>
      </c>
      <c r="F21" s="15"/>
    </row>
    <row r="22" spans="1:6" ht="14.25">
      <c r="A22" s="9" t="s">
        <v>15</v>
      </c>
      <c r="B22" s="12" t="s">
        <v>58</v>
      </c>
      <c r="C22" s="17">
        <v>20</v>
      </c>
      <c r="D22" s="17">
        <f>D23+D24</f>
        <v>20</v>
      </c>
      <c r="E22" s="14">
        <f t="shared" si="0"/>
        <v>0</v>
      </c>
      <c r="F22" s="15">
        <f t="shared" si="1"/>
        <v>0</v>
      </c>
    </row>
    <row r="23" spans="1:6" ht="14.25">
      <c r="A23" s="9"/>
      <c r="B23" s="12" t="s">
        <v>59</v>
      </c>
      <c r="C23" s="17">
        <v>20</v>
      </c>
      <c r="D23" s="17">
        <v>20</v>
      </c>
      <c r="E23" s="14">
        <f t="shared" si="0"/>
        <v>0</v>
      </c>
      <c r="F23" s="15">
        <f t="shared" si="1"/>
        <v>0</v>
      </c>
    </row>
    <row r="24" spans="1:6" ht="14.25">
      <c r="A24" s="9"/>
      <c r="B24" s="12" t="s">
        <v>60</v>
      </c>
      <c r="C24" s="17">
        <v>0</v>
      </c>
      <c r="D24" s="17">
        <v>0</v>
      </c>
      <c r="E24" s="14">
        <f t="shared" si="0"/>
        <v>0</v>
      </c>
      <c r="F24" s="15"/>
    </row>
    <row r="25" spans="1:6" ht="14.25">
      <c r="A25" s="9" t="s">
        <v>17</v>
      </c>
      <c r="B25" s="12" t="s">
        <v>61</v>
      </c>
      <c r="C25" s="17">
        <v>0</v>
      </c>
      <c r="D25" s="17">
        <f>D26+D27</f>
        <v>0</v>
      </c>
      <c r="E25" s="14">
        <f t="shared" si="0"/>
        <v>0</v>
      </c>
      <c r="F25" s="15"/>
    </row>
    <row r="26" spans="1:6" ht="14.25">
      <c r="A26" s="9"/>
      <c r="B26" s="12" t="s">
        <v>62</v>
      </c>
      <c r="C26" s="17">
        <v>0</v>
      </c>
      <c r="D26" s="17"/>
      <c r="E26" s="14">
        <f t="shared" si="0"/>
        <v>0</v>
      </c>
      <c r="F26" s="15"/>
    </row>
    <row r="27" spans="1:6" ht="14.25">
      <c r="A27" s="9"/>
      <c r="B27" s="12" t="s">
        <v>63</v>
      </c>
      <c r="C27" s="17">
        <v>0</v>
      </c>
      <c r="D27" s="17"/>
      <c r="E27" s="14">
        <f t="shared" si="0"/>
        <v>0</v>
      </c>
      <c r="F27" s="15"/>
    </row>
    <row r="28" spans="1:6" ht="14.25">
      <c r="A28" s="9" t="s">
        <v>19</v>
      </c>
      <c r="B28" s="12" t="s">
        <v>64</v>
      </c>
      <c r="C28" s="16">
        <v>164410</v>
      </c>
      <c r="D28" s="16">
        <f>D29+D33+D34</f>
        <v>392522</v>
      </c>
      <c r="E28" s="14">
        <f t="shared" si="0"/>
        <v>228112</v>
      </c>
      <c r="F28" s="15">
        <f t="shared" si="1"/>
        <v>138.7458183808771</v>
      </c>
    </row>
    <row r="29" spans="1:6" ht="14.25">
      <c r="A29" s="9"/>
      <c r="B29" s="12" t="s">
        <v>65</v>
      </c>
      <c r="C29" s="16">
        <v>162023</v>
      </c>
      <c r="D29" s="16">
        <f>D30+D31</f>
        <v>389261</v>
      </c>
      <c r="E29" s="14">
        <f t="shared" si="0"/>
        <v>227238</v>
      </c>
      <c r="F29" s="15">
        <f t="shared" si="1"/>
        <v>140.25045826827056</v>
      </c>
    </row>
    <row r="30" spans="1:6" ht="14.25">
      <c r="A30" s="9"/>
      <c r="B30" s="12" t="s">
        <v>66</v>
      </c>
      <c r="C30" s="16">
        <v>29023</v>
      </c>
      <c r="D30" s="16">
        <v>58261</v>
      </c>
      <c r="E30" s="14">
        <f t="shared" si="0"/>
        <v>29238</v>
      </c>
      <c r="F30" s="15">
        <f t="shared" si="1"/>
        <v>100.74079178582505</v>
      </c>
    </row>
    <row r="31" spans="1:6" ht="14.25">
      <c r="A31" s="9"/>
      <c r="B31" s="12" t="s">
        <v>67</v>
      </c>
      <c r="C31" s="16">
        <v>133000</v>
      </c>
      <c r="D31" s="16">
        <v>331000</v>
      </c>
      <c r="E31" s="14">
        <f t="shared" si="0"/>
        <v>198000</v>
      </c>
      <c r="F31" s="15">
        <f t="shared" si="1"/>
        <v>148.8721804511278</v>
      </c>
    </row>
    <row r="32" spans="1:6" ht="14.25">
      <c r="A32" s="9"/>
      <c r="B32" s="12" t="s">
        <v>68</v>
      </c>
      <c r="C32" s="16">
        <v>0</v>
      </c>
      <c r="D32" s="16"/>
      <c r="E32" s="14">
        <f t="shared" si="0"/>
        <v>0</v>
      </c>
      <c r="F32" s="15"/>
    </row>
    <row r="33" spans="1:6" ht="14.25">
      <c r="A33" s="9"/>
      <c r="B33" s="12" t="s">
        <v>69</v>
      </c>
      <c r="C33" s="16">
        <v>110</v>
      </c>
      <c r="D33" s="16">
        <v>110</v>
      </c>
      <c r="E33" s="14">
        <f t="shared" si="0"/>
        <v>0</v>
      </c>
      <c r="F33" s="15">
        <f t="shared" si="1"/>
        <v>0</v>
      </c>
    </row>
    <row r="34" spans="1:6" ht="14.25">
      <c r="A34" s="9"/>
      <c r="B34" s="12" t="s">
        <v>70</v>
      </c>
      <c r="C34" s="16">
        <v>2277</v>
      </c>
      <c r="D34" s="16">
        <v>3151</v>
      </c>
      <c r="E34" s="14">
        <f t="shared" si="0"/>
        <v>874</v>
      </c>
      <c r="F34" s="15">
        <f t="shared" si="1"/>
        <v>38.38383838383839</v>
      </c>
    </row>
    <row r="35" spans="1:6" ht="14.25">
      <c r="A35" s="9" t="s">
        <v>21</v>
      </c>
      <c r="B35" s="12" t="s">
        <v>71</v>
      </c>
      <c r="C35" s="16">
        <v>23690</v>
      </c>
      <c r="D35" s="16">
        <v>27588</v>
      </c>
      <c r="E35" s="14">
        <f t="shared" si="0"/>
        <v>3898</v>
      </c>
      <c r="F35" s="15">
        <f t="shared" si="1"/>
        <v>16.454200084423796</v>
      </c>
    </row>
    <row r="36" spans="1:6" ht="14.25">
      <c r="A36" s="9" t="s">
        <v>23</v>
      </c>
      <c r="B36" s="18" t="s">
        <v>72</v>
      </c>
      <c r="C36" s="16">
        <v>3</v>
      </c>
      <c r="D36" s="16">
        <v>4</v>
      </c>
      <c r="E36" s="14">
        <f t="shared" si="0"/>
        <v>1</v>
      </c>
      <c r="F36" s="15">
        <f t="shared" si="1"/>
        <v>33.33333333333333</v>
      </c>
    </row>
    <row r="37" spans="1:6" ht="14.25">
      <c r="A37" s="9" t="s">
        <v>26</v>
      </c>
      <c r="B37" s="12" t="s">
        <v>73</v>
      </c>
      <c r="C37" s="16">
        <v>0</v>
      </c>
      <c r="D37" s="16">
        <v>0</v>
      </c>
      <c r="E37" s="14">
        <f t="shared" si="0"/>
        <v>0</v>
      </c>
      <c r="F37" s="15"/>
    </row>
    <row r="38" spans="1:6" ht="14.25">
      <c r="A38" s="9"/>
      <c r="B38" s="12" t="s">
        <v>74</v>
      </c>
      <c r="C38" s="16">
        <v>0</v>
      </c>
      <c r="D38" s="16">
        <v>0</v>
      </c>
      <c r="E38" s="14">
        <f t="shared" si="0"/>
        <v>0</v>
      </c>
      <c r="F38" s="15"/>
    </row>
    <row r="39" spans="1:6" ht="14.25">
      <c r="A39" s="9"/>
      <c r="B39" s="12" t="s">
        <v>75</v>
      </c>
      <c r="C39" s="16">
        <v>0</v>
      </c>
      <c r="D39" s="16">
        <v>0</v>
      </c>
      <c r="E39" s="14">
        <f t="shared" si="0"/>
        <v>0</v>
      </c>
      <c r="F39" s="15"/>
    </row>
    <row r="40" spans="1:6" ht="14.25">
      <c r="A40" s="9"/>
      <c r="B40" s="12" t="s">
        <v>76</v>
      </c>
      <c r="C40" s="17">
        <f>C5+C8+C12+C22+C25+C28+C35+C37+C36</f>
        <v>1579175</v>
      </c>
      <c r="D40" s="17">
        <f>D5+D8+D12+D22+D25+D28+D35+D37+D36</f>
        <v>1566024</v>
      </c>
      <c r="E40" s="14">
        <f t="shared" si="0"/>
        <v>-13151</v>
      </c>
      <c r="F40" s="15">
        <f t="shared" si="1"/>
        <v>-0.8327766080390098</v>
      </c>
    </row>
    <row r="41" spans="1:6" ht="14.25">
      <c r="A41" s="19" t="s">
        <v>28</v>
      </c>
      <c r="B41" s="20" t="s">
        <v>77</v>
      </c>
      <c r="C41" s="17">
        <v>1000</v>
      </c>
      <c r="D41" s="17">
        <v>1000</v>
      </c>
      <c r="E41" s="14">
        <f t="shared" si="0"/>
        <v>0</v>
      </c>
      <c r="F41" s="15">
        <f t="shared" si="1"/>
        <v>0</v>
      </c>
    </row>
    <row r="42" spans="1:6" ht="14.25">
      <c r="A42" s="21" t="s">
        <v>30</v>
      </c>
      <c r="B42" s="20" t="s">
        <v>78</v>
      </c>
      <c r="C42" s="17">
        <v>0</v>
      </c>
      <c r="D42" s="17">
        <v>0</v>
      </c>
      <c r="E42" s="14">
        <f t="shared" si="0"/>
        <v>0</v>
      </c>
      <c r="F42" s="15"/>
    </row>
    <row r="43" spans="1:6" ht="14.25">
      <c r="A43" s="21" t="s">
        <v>32</v>
      </c>
      <c r="B43" s="20" t="s">
        <v>79</v>
      </c>
      <c r="C43" s="17">
        <v>42500</v>
      </c>
      <c r="D43" s="17">
        <v>42500</v>
      </c>
      <c r="E43" s="14">
        <f t="shared" si="0"/>
        <v>0</v>
      </c>
      <c r="F43" s="15">
        <f t="shared" si="1"/>
        <v>0</v>
      </c>
    </row>
    <row r="44" spans="1:6" ht="14.25">
      <c r="A44" s="21" t="s">
        <v>34</v>
      </c>
      <c r="B44" s="20" t="s">
        <v>80</v>
      </c>
      <c r="C44" s="17">
        <v>266306</v>
      </c>
      <c r="D44" s="17">
        <v>25701</v>
      </c>
      <c r="E44" s="14">
        <f t="shared" si="0"/>
        <v>-240605</v>
      </c>
      <c r="F44" s="15">
        <f t="shared" si="1"/>
        <v>-90.34907212004236</v>
      </c>
    </row>
    <row r="45" spans="1:6" ht="14.25">
      <c r="A45" s="22"/>
      <c r="B45" s="23" t="s">
        <v>81</v>
      </c>
      <c r="C45" s="17">
        <f>C40+C41+C42+C43+C44</f>
        <v>1888981</v>
      </c>
      <c r="D45" s="17">
        <f>D40+D41+D42+D43+D44</f>
        <v>1635225</v>
      </c>
      <c r="E45" s="14">
        <f t="shared" si="0"/>
        <v>-253756</v>
      </c>
      <c r="F45" s="15">
        <f t="shared" si="1"/>
        <v>-13.433486096472114</v>
      </c>
    </row>
    <row r="173" spans="1:6" s="1" customFormat="1" ht="14.25">
      <c r="A173"/>
      <c r="B173"/>
      <c r="D173" s="2"/>
      <c r="E173" s="2"/>
      <c r="F173"/>
    </row>
  </sheetData>
  <sheetProtection/>
  <mergeCells count="1">
    <mergeCell ref="A2:F2"/>
  </mergeCells>
  <printOptions/>
  <pageMargins left="0.7513888888888889" right="0.7513888888888889" top="0.60625" bottom="0.8027777777777778" header="0.5" footer="0.5"/>
  <pageSetup fitToHeight="0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袁军江</dc:creator>
  <cp:keywords/>
  <dc:description/>
  <cp:lastModifiedBy>张盛</cp:lastModifiedBy>
  <cp:lastPrinted>2019-10-02T12:22:36Z</cp:lastPrinted>
  <dcterms:created xsi:type="dcterms:W3CDTF">2017-12-06T02:47:55Z</dcterms:created>
  <dcterms:modified xsi:type="dcterms:W3CDTF">2022-10-27T09:06:02Z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