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8"/>
  </bookViews>
  <sheets>
    <sheet name="2022收入" sheetId="1" r:id="rId1"/>
    <sheet name="2022支出" sheetId="2" r:id="rId2"/>
    <sheet name="2022区本级支出（项级）" sheetId="3" r:id="rId3"/>
    <sheet name="2022区本级政府经济分类一般公共预算基本支出" sheetId="4" r:id="rId4"/>
    <sheet name="2022转移支付-分地区" sheetId="5" r:id="rId5"/>
    <sheet name="2022转移支付-分项目" sheetId="6" r:id="rId6"/>
    <sheet name="2022税收返还分地区" sheetId="7" r:id="rId7"/>
    <sheet name="2023收入" sheetId="8" r:id="rId8"/>
    <sheet name="2023支出" sheetId="9" r:id="rId9"/>
    <sheet name="2023区本级支出（项级）" sheetId="10" r:id="rId10"/>
    <sheet name="2023政府经济分类一般公共预算基本支出" sheetId="11" r:id="rId11"/>
    <sheet name="2023转移支付-分地区" sheetId="12" r:id="rId12"/>
    <sheet name="2023转移支付-分项目" sheetId="13" r:id="rId13"/>
    <sheet name="2023税收返还分地区" sheetId="14" r:id="rId14"/>
  </sheets>
  <definedNames>
    <definedName name="_xlnm.Print_Area" hidden="1">#N/A</definedName>
    <definedName name="_xlnm.Print_Titles" localSheetId="3">'2022区本级政府经济分类一般公共预算基本支出'!$4:$4</definedName>
    <definedName name="_xlnm.Print_Titles" localSheetId="2">'2022区本级支出（项级）'!$4:$4</definedName>
    <definedName name="_xlnm.Print_Titles" localSheetId="1">'2022支出'!$4:$4</definedName>
    <definedName name="_xlnm.Print_Titles" localSheetId="9">'2023区本级支出（项级）'!$4:$4</definedName>
    <definedName name="_xlnm.Print_Titles" localSheetId="10">'2023政府经济分类一般公共预算基本支出'!$4:$4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<sst xmlns="http://schemas.openxmlformats.org/spreadsheetml/2006/main" count="3174" uniqueCount="1233">
  <si>
    <t>附表1-1</t>
  </si>
  <si>
    <t>奉化区2022年一般公共预算收入执行情况表</t>
  </si>
  <si>
    <t>单位:万元</t>
  </si>
  <si>
    <t>项目</t>
  </si>
  <si>
    <t>年初预算数</t>
  </si>
  <si>
    <t>调整预算数</t>
  </si>
  <si>
    <t>执行数</t>
  </si>
  <si>
    <t>为调整预算%</t>
  </si>
  <si>
    <t>一、税收收入</t>
  </si>
  <si>
    <t xml:space="preserve">        增值税50%</t>
  </si>
  <si>
    <t xml:space="preserve">        企业所得税40%</t>
  </si>
  <si>
    <t xml:space="preserve">        个人所得税40%</t>
  </si>
  <si>
    <t xml:space="preserve">        城建税</t>
  </si>
  <si>
    <t xml:space="preserve">        其他工商税收</t>
  </si>
  <si>
    <t xml:space="preserve">        契税</t>
  </si>
  <si>
    <t xml:space="preserve">        耕占税</t>
  </si>
  <si>
    <t>二、非税收入</t>
  </si>
  <si>
    <t xml:space="preserve">       1.专项收入</t>
  </si>
  <si>
    <t xml:space="preserve">             教育费附加收入</t>
  </si>
  <si>
    <t xml:space="preserve">             从土地出让收益计提的教育资金收入、农田水利建设资金收入</t>
  </si>
  <si>
    <t xml:space="preserve">             其他专项收入</t>
  </si>
  <si>
    <t xml:space="preserve">       2.罚没收入</t>
  </si>
  <si>
    <t xml:space="preserve">       3.行政事业性收费收入</t>
  </si>
  <si>
    <t xml:space="preserve">       4.国有资源（资产）有偿收入</t>
  </si>
  <si>
    <t xml:space="preserve">       5.政府住房基金收入</t>
  </si>
  <si>
    <t xml:space="preserve">       6.国有企业计划亏损</t>
  </si>
  <si>
    <t>一般公共预算收入</t>
  </si>
  <si>
    <t>三、转移性收入</t>
  </si>
  <si>
    <t xml:space="preserve">   1.返还性收入</t>
  </si>
  <si>
    <t xml:space="preserve">   增值税返还</t>
  </si>
  <si>
    <t xml:space="preserve">   消费税返还</t>
  </si>
  <si>
    <t xml:space="preserve">   所得税返还</t>
  </si>
  <si>
    <t xml:space="preserve">   2.一般转移支付收入</t>
  </si>
  <si>
    <t xml:space="preserve">   结算补助收入</t>
  </si>
  <si>
    <t xml:space="preserve">   其他一般补助（视同专项转移）</t>
  </si>
  <si>
    <t xml:space="preserve">   3.专项转移支付收入</t>
  </si>
  <si>
    <t>四、地方政府债券转贷收入</t>
  </si>
  <si>
    <t>五、调入资金</t>
  </si>
  <si>
    <t xml:space="preserve">    调入预算稳定调节基金</t>
  </si>
  <si>
    <t xml:space="preserve">    从政府性基金调入一般公共预算</t>
  </si>
  <si>
    <t xml:space="preserve">    从国有资本经营预算调入一般公共预算</t>
  </si>
  <si>
    <t xml:space="preserve">    从其他资金调入一般公共预算</t>
  </si>
  <si>
    <t>六、使用结转资金</t>
  </si>
  <si>
    <t>合计</t>
  </si>
  <si>
    <t>附表1-2</t>
  </si>
  <si>
    <t>奉化区2022年一般公共预算支出执行情况表</t>
  </si>
  <si>
    <t>单位：万元</t>
  </si>
  <si>
    <t>项目（按功能分类）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</si>
  <si>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</si>
  <si>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</si>
  <si>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</si>
  <si>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</si>
  <si>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</si>
  <si>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</si>
  <si>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</si>
  <si>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</si>
  <si>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　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</si>
  <si>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</si>
  <si>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</si>
  <si>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</si>
  <si>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</si>
  <si>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</si>
  <si>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</si>
  <si>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</si>
  <si>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</si>
  <si>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</si>
  <si>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</si>
  <si>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</si>
  <si>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</si>
  <si>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</si>
  <si>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</si>
  <si>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</si>
  <si>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</si>
  <si>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二十五、地方政府一般债券还本支出</t>
  </si>
  <si>
    <t>二十六、上解支出</t>
  </si>
  <si>
    <t>二十七、安排预算稳定调节基金</t>
  </si>
  <si>
    <t>二十八、结转下年</t>
  </si>
  <si>
    <t>附表1-3</t>
  </si>
  <si>
    <t>奉化区本级2022年一般公共预算支出执行情况表</t>
  </si>
  <si>
    <t>科目编码</t>
  </si>
  <si>
    <t>科目名称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</si>
  <si>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</si>
  <si>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</si>
  <si>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</si>
  <si>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</si>
  <si>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</si>
  <si>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</si>
  <si>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</si>
  <si>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</si>
  <si>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</si>
  <si>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</si>
  <si>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</si>
  <si>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</si>
  <si>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</si>
  <si>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</si>
  <si>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</si>
  <si>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</si>
  <si>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</si>
  <si>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</si>
  <si>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</si>
  <si>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</si>
  <si>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</si>
  <si>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</si>
  <si>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</si>
  <si>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</si>
  <si>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</si>
  <si>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</si>
  <si>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</si>
  <si>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</si>
  <si>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</si>
  <si>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</si>
  <si>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</si>
  <si>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</si>
  <si>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</si>
  <si>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</si>
  <si>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</si>
  <si>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</si>
  <si>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</si>
  <si>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</si>
  <si>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</si>
  <si>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</si>
  <si>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</si>
  <si>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</si>
  <si>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</si>
  <si>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</si>
  <si>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</si>
  <si>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</si>
  <si>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</si>
  <si>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</si>
  <si>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</si>
  <si>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</si>
  <si>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</si>
  <si>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</si>
  <si>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</si>
  <si>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</si>
  <si>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</si>
  <si>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</si>
  <si>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</si>
  <si>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</si>
  <si>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</si>
  <si>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</si>
  <si>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</si>
  <si>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</si>
  <si>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</si>
  <si>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</si>
  <si>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</si>
  <si>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</si>
  <si>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</si>
  <si>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</si>
  <si>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</si>
  <si>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</si>
  <si>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</si>
  <si>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</si>
  <si>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</si>
  <si>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</si>
  <si>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</si>
  <si>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</si>
  <si>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</si>
  <si>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</si>
  <si>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</si>
  <si>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</si>
  <si>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</si>
  <si>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</si>
  <si>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</si>
  <si>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</si>
  <si>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</si>
  <si>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</si>
  <si>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</si>
  <si>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</si>
  <si>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</si>
  <si>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</si>
  <si>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</si>
  <si>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</si>
  <si>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</si>
  <si>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</si>
  <si>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</si>
  <si>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</si>
  <si>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</si>
  <si>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</si>
  <si>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</si>
  <si>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</si>
  <si>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</si>
  <si>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</si>
  <si>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</si>
  <si>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</si>
  <si>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</si>
  <si>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</si>
  <si>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</si>
  <si>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</si>
  <si>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</si>
  <si>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</si>
  <si>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</si>
  <si>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</si>
  <si>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</si>
  <si>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</si>
  <si>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</si>
  <si>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</si>
  <si>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</si>
  <si>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</si>
  <si>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</si>
  <si>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</si>
  <si>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</si>
  <si>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</si>
  <si>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</si>
  <si>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</si>
  <si>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</si>
  <si>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</si>
  <si>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</si>
  <si>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</si>
  <si>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</si>
  <si>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</si>
  <si>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</si>
  <si>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</si>
  <si>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</si>
  <si>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</si>
  <si>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</si>
  <si>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</si>
  <si>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</si>
  <si>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</si>
  <si>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</si>
  <si>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</si>
  <si>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</si>
  <si>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</si>
  <si>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</si>
  <si>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</si>
  <si>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</si>
  <si>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</si>
  <si>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</si>
  <si>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</si>
  <si>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</si>
  <si>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</si>
  <si>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</si>
  <si>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</si>
  <si>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</si>
  <si>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</si>
  <si>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</si>
  <si>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</si>
  <si>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</si>
  <si>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</si>
  <si>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</si>
  <si>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</si>
  <si>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</si>
  <si>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</si>
  <si>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</si>
  <si>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</si>
  <si>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</si>
  <si>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</si>
  <si>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</si>
  <si>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</si>
  <si>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</si>
  <si>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</si>
  <si>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</si>
  <si>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</si>
  <si>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</si>
  <si>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</si>
  <si>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</si>
  <si>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</si>
  <si>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</si>
  <si>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</si>
  <si>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</si>
  <si>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</si>
  <si>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</si>
  <si>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</si>
  <si>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</si>
  <si>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</si>
  <si>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</si>
  <si>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</si>
  <si>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</si>
  <si>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</si>
  <si>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</si>
  <si>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</si>
  <si>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</si>
  <si>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</si>
  <si>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</si>
  <si>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</si>
  <si>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</si>
  <si>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</si>
  <si>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</si>
  <si>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</si>
  <si>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</si>
  <si>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</si>
  <si>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</si>
  <si>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</si>
  <si>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</si>
  <si>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</si>
  <si>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</si>
  <si>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</si>
  <si>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</si>
  <si>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</si>
  <si>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</si>
  <si>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</si>
  <si>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</si>
  <si>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</si>
  <si>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</si>
  <si>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</si>
  <si>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</si>
  <si>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</si>
  <si>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</si>
  <si>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</si>
  <si>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</si>
  <si>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</si>
  <si>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</si>
  <si>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</si>
  <si>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</si>
  <si>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</si>
  <si>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</si>
  <si>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</si>
  <si>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</si>
  <si>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</si>
  <si>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</si>
  <si>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</si>
  <si>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</si>
  <si>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</si>
  <si>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</si>
  <si>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</si>
  <si>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</si>
  <si>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</si>
  <si>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</si>
  <si>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</si>
  <si>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</si>
  <si>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</si>
  <si>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</si>
  <si>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</si>
  <si>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</si>
  <si>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</si>
  <si>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</si>
  <si>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</si>
  <si>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</si>
  <si>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</si>
  <si>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</si>
  <si>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</si>
  <si>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</si>
  <si>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</si>
  <si>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</si>
  <si>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</si>
  <si>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</si>
  <si>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</si>
  <si>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</si>
  <si>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</si>
  <si>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</si>
  <si>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</si>
  <si>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</si>
  <si>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</si>
  <si>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</si>
  <si>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</si>
  <si>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</si>
  <si>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</si>
  <si>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</si>
  <si>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</si>
  <si>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</si>
  <si>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</si>
  <si>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</si>
  <si>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</si>
  <si>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</si>
  <si>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</si>
  <si>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</si>
  <si>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</si>
  <si>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</si>
  <si>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</si>
  <si>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</si>
  <si>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</si>
  <si>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</si>
  <si>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</si>
  <si>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</si>
  <si>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</si>
  <si>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</si>
  <si>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</si>
  <si>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</si>
  <si>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</si>
  <si>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</si>
  <si>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</si>
  <si>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</si>
  <si>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</si>
  <si>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</si>
  <si>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</si>
  <si>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</si>
  <si>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</si>
  <si>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</si>
  <si>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</si>
  <si>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</si>
  <si>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</si>
  <si>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</si>
  <si>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</si>
  <si>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</si>
  <si>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</si>
  <si>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</si>
  <si>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</si>
  <si>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</si>
  <si>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</si>
  <si>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</si>
  <si>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</si>
  <si>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</si>
  <si>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</si>
  <si>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</si>
  <si>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</si>
  <si>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</si>
  <si>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</si>
  <si>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</si>
  <si>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</si>
  <si>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</si>
  <si>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</si>
  <si>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</si>
  <si>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</si>
  <si>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</si>
  <si>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</si>
  <si>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</si>
  <si>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</si>
  <si>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</si>
  <si>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</si>
  <si>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</si>
  <si>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</si>
  <si>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</si>
  <si>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</si>
  <si>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</si>
  <si>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</si>
  <si>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</si>
  <si>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</si>
  <si>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</si>
  <si>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</si>
  <si>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</si>
  <si>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</si>
  <si>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</si>
  <si>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</si>
  <si>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</si>
  <si>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</si>
  <si>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</si>
  <si>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</si>
  <si>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</si>
  <si>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</si>
  <si>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</si>
  <si>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</si>
  <si>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</si>
  <si>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</si>
  <si>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</si>
  <si>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</si>
  <si>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</si>
  <si>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</si>
  <si>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</si>
  <si>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</si>
  <si>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</si>
  <si>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</si>
  <si>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</si>
  <si>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</si>
  <si>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</si>
  <si>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</si>
  <si>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</si>
  <si>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</si>
  <si>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</si>
  <si>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</si>
  <si>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</si>
  <si>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</si>
  <si>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</si>
  <si>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</si>
  <si>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</si>
  <si>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</si>
  <si>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</si>
  <si>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</si>
  <si>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</si>
  <si>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</si>
  <si>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</si>
  <si>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</si>
  <si>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</si>
  <si>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</si>
  <si>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</si>
  <si>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</si>
  <si>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</si>
  <si>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</si>
  <si>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</si>
  <si>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</si>
  <si>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</si>
  <si>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</si>
  <si>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</si>
  <si>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</si>
  <si>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</si>
  <si>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</si>
  <si>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</si>
  <si>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</si>
  <si>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</si>
  <si>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</si>
  <si>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</si>
  <si>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</si>
  <si>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</si>
  <si>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</si>
  <si>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</si>
  <si>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</si>
  <si>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</si>
  <si>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</si>
  <si>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</si>
  <si>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</si>
  <si>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</si>
  <si>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</si>
  <si>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</si>
  <si>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</si>
  <si>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</si>
  <si>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</si>
  <si>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</si>
  <si>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</si>
  <si>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</si>
  <si>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</si>
  <si>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</si>
  <si>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</si>
  <si>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</si>
  <si>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</si>
  <si>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</si>
  <si>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</si>
  <si>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</si>
  <si>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</si>
  <si>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</si>
  <si>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</si>
  <si>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</si>
  <si>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</si>
  <si>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</si>
  <si>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</si>
  <si>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</si>
  <si>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</si>
  <si>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</si>
  <si>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</si>
  <si>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</si>
  <si>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</si>
  <si>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</si>
  <si>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</si>
  <si>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</si>
  <si>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</si>
  <si>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</si>
  <si>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</si>
  <si>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</si>
  <si>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</si>
  <si>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</si>
  <si>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</si>
  <si>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</si>
  <si>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</si>
  <si>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</si>
  <si>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</si>
  <si>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</si>
  <si>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</si>
  <si>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</si>
  <si>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</si>
  <si>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</si>
  <si>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</si>
  <si>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</si>
  <si>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</si>
  <si>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</si>
  <si>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</si>
  <si>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</si>
  <si>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</si>
  <si>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</si>
  <si>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</si>
  <si>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</si>
  <si>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</si>
  <si>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</si>
  <si>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</si>
  <si>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</si>
  <si>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</si>
  <si>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</si>
  <si>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</si>
  <si>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</si>
  <si>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</si>
  <si>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</si>
  <si>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</si>
  <si>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</si>
  <si>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</si>
  <si>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</si>
  <si>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</si>
  <si>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</si>
  <si>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</si>
  <si>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</si>
  <si>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</si>
  <si>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</si>
  <si>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</si>
  <si>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</si>
  <si>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</si>
  <si>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</si>
  <si>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</si>
  <si>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</si>
  <si>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</si>
  <si>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</si>
  <si>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</si>
  <si>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</si>
  <si>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</si>
  <si>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</si>
  <si>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</si>
  <si>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</si>
  <si>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</si>
  <si>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</si>
  <si>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</si>
  <si>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</si>
  <si>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</si>
  <si>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</si>
  <si>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</si>
  <si>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</si>
  <si>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</si>
  <si>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</si>
  <si>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</si>
  <si>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</si>
  <si>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</si>
  <si>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</si>
  <si>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</si>
  <si>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</si>
  <si>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</si>
  <si>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</si>
  <si>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</si>
  <si>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</si>
  <si>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</si>
  <si>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</si>
  <si>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</si>
  <si>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</si>
  <si>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</si>
  <si>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</si>
  <si>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</si>
  <si>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</si>
  <si>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</si>
  <si>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</si>
  <si>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</si>
  <si>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</si>
  <si>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</si>
  <si>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</si>
  <si>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</si>
  <si>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</si>
  <si>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</si>
  <si>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</si>
  <si>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</si>
  <si>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</si>
  <si>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</si>
  <si>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</si>
  <si>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</si>
  <si>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</si>
  <si>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</si>
  <si>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</si>
  <si>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</si>
  <si>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</si>
  <si>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</si>
  <si>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</si>
  <si>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</si>
  <si>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</si>
  <si>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</si>
  <si>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</si>
  <si>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</si>
  <si>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</si>
  <si>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</si>
  <si>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</si>
  <si>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</si>
  <si>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</si>
  <si>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</si>
  <si>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</si>
  <si>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</si>
  <si>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</si>
  <si>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</si>
  <si>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</si>
  <si>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</si>
  <si>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</si>
  <si>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</si>
  <si>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</si>
  <si>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</si>
  <si>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</si>
  <si>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</si>
  <si>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</si>
  <si>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</si>
  <si>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</si>
  <si>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</si>
  <si>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</si>
  <si>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</si>
  <si>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</si>
  <si>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</si>
  <si>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</si>
  <si>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</si>
  <si>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</si>
  <si>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</si>
  <si>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</si>
  <si>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</si>
  <si>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</si>
  <si>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</si>
  <si>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</si>
  <si>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</si>
  <si>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</si>
  <si>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</si>
  <si>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</si>
  <si>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</si>
  <si>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</si>
  <si>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</si>
  <si>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</si>
  <si>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</si>
  <si>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</si>
  <si>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</si>
  <si>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</si>
  <si>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</si>
  <si>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</si>
  <si>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</si>
  <si>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</si>
  <si>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</si>
  <si>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</si>
  <si>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</si>
  <si>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</si>
  <si>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</si>
  <si>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</si>
  <si>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</si>
  <si>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</si>
  <si>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</si>
  <si>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</si>
  <si>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</si>
  <si>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</si>
  <si>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</si>
  <si>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</si>
  <si>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</si>
  <si>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</si>
  <si>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</si>
  <si>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</si>
  <si>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</si>
  <si>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</si>
  <si>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</si>
  <si>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</si>
  <si>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</si>
  <si>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</si>
  <si>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</si>
  <si>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</si>
  <si>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</si>
  <si>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</si>
  <si>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</si>
  <si>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</si>
  <si>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</si>
  <si>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</si>
  <si>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</si>
  <si>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</si>
  <si>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</si>
  <si>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</si>
  <si>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</si>
  <si>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</si>
  <si>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</si>
  <si>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</si>
  <si>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</si>
  <si>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</si>
  <si>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</si>
  <si>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</si>
  <si>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</si>
  <si>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</si>
  <si>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</si>
  <si>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</si>
  <si>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</si>
  <si>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</si>
  <si>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</si>
  <si>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</si>
  <si>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</si>
  <si>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</si>
  <si>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</si>
  <si>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</si>
  <si>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</si>
  <si>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</si>
  <si>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</si>
  <si>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</si>
  <si>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</si>
  <si>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</si>
  <si>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</si>
  <si>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</si>
  <si>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</si>
  <si>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</si>
  <si>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</si>
  <si>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</si>
  <si>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</si>
  <si>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</si>
  <si>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</si>
  <si>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</si>
  <si>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</si>
  <si>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</si>
  <si>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</si>
  <si>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</si>
  <si>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</si>
  <si>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</si>
  <si>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</si>
  <si>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</si>
  <si>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</si>
  <si>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</si>
  <si>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</si>
  <si>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</si>
  <si>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</si>
  <si>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</si>
  <si>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</si>
  <si>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</si>
  <si>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</si>
  <si>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</si>
  <si>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</si>
  <si>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</si>
  <si>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</si>
  <si>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</si>
  <si>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</si>
  <si>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</si>
  <si>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</si>
  <si>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</si>
  <si>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</si>
  <si>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</si>
  <si>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</si>
  <si>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</si>
  <si>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</si>
  <si>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</si>
  <si>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</si>
  <si>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</si>
  <si>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</si>
  <si>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</si>
  <si>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</si>
  <si>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</si>
  <si>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</si>
  <si>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</si>
  <si>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</si>
  <si>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</si>
  <si>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</si>
  <si>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</si>
  <si>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</si>
  <si>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</si>
  <si>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</si>
  <si>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</si>
  <si>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</si>
  <si>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</si>
  <si>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</si>
  <si>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</si>
  <si>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</si>
  <si>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</si>
  <si>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</si>
  <si>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</si>
  <si>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</si>
  <si>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</si>
  <si>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</si>
  <si>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</si>
  <si>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</si>
  <si>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</si>
  <si>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</si>
  <si>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</si>
  <si>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</si>
  <si>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</si>
  <si>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</si>
  <si>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</si>
  <si>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</si>
  <si>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</si>
  <si>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</si>
  <si>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</si>
  <si>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</si>
  <si>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</si>
  <si>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</si>
  <si>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</si>
  <si>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</si>
  <si>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</si>
  <si>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</si>
  <si>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</si>
  <si>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</si>
  <si>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</si>
  <si>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</si>
  <si>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</si>
  <si>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</si>
  <si>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</si>
  <si>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</si>
  <si>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</si>
  <si>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</si>
  <si>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</si>
  <si>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</si>
  <si>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</si>
  <si>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</si>
  <si>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</si>
  <si>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</si>
  <si>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</si>
  <si>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</si>
  <si>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</si>
  <si>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</si>
  <si>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</si>
  <si>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</si>
  <si>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</si>
  <si>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</si>
  <si>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</si>
  <si>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</si>
  <si>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</si>
  <si>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</si>
  <si>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</si>
  <si>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</si>
  <si>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</si>
  <si>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</si>
  <si>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</si>
  <si>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</si>
  <si>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</si>
  <si>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</si>
  <si>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</si>
  <si>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</si>
  <si>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</si>
  <si>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</si>
  <si>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</si>
  <si>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</si>
  <si>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</si>
  <si>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</si>
  <si>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</si>
  <si>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</si>
  <si>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</si>
  <si>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</si>
  <si>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</si>
  <si>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</si>
  <si>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</si>
  <si>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</si>
  <si>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</si>
  <si>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</si>
  <si>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</si>
  <si>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</si>
  <si>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</si>
  <si>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</si>
  <si>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</si>
  <si>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</si>
  <si>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</si>
  <si>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</si>
  <si>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</si>
  <si>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</si>
  <si>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</si>
  <si>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</si>
  <si>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</si>
  <si>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</si>
  <si>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</si>
  <si>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</si>
  <si>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</si>
  <si>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</si>
  <si>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</si>
  <si>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</si>
  <si>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</si>
  <si>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</si>
  <si>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</si>
  <si>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</si>
  <si>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</si>
  <si>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</si>
  <si>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</si>
  <si>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</si>
  <si>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</si>
  <si>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</si>
  <si>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</si>
  <si>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</si>
  <si>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</si>
  <si>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</si>
  <si>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</si>
  <si>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</si>
  <si>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</si>
  <si>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</si>
  <si>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</si>
  <si>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</si>
  <si>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</si>
  <si>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</si>
  <si>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</si>
  <si>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</si>
  <si>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</si>
  <si>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</si>
  <si>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</si>
  <si>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</si>
  <si>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</si>
  <si>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</si>
  <si>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</si>
  <si>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</si>
  <si>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</si>
  <si>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</si>
  <si>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</si>
  <si>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</si>
  <si>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</si>
  <si>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</si>
  <si>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</si>
  <si>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</si>
  <si>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</si>
  <si>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</si>
  <si>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</si>
  <si>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</si>
  <si>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</si>
  <si>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</si>
  <si>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</si>
  <si>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</si>
  <si>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</si>
  <si>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</si>
  <si>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</si>
  <si>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</si>
  <si>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</si>
  <si>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</si>
  <si>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</si>
  <si>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</si>
  <si>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</si>
  <si>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</si>
  <si>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</si>
  <si>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</si>
  <si>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</si>
  <si>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</si>
  <si>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</si>
  <si>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</si>
  <si>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</si>
  <si>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</si>
  <si>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</si>
  <si>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</si>
  <si>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</si>
  <si>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</si>
  <si>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</si>
  <si>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</si>
  <si>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</si>
  <si>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</si>
  <si>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</si>
  <si>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</si>
  <si>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</si>
  <si>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</si>
  <si>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</si>
  <si>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</si>
  <si>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</si>
  <si>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</si>
  <si>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</si>
  <si>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</si>
  <si>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</si>
  <si>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</si>
  <si>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</si>
  <si>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</si>
  <si>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</si>
  <si>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</si>
  <si>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</si>
  <si>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</si>
  <si>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</si>
  <si>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</si>
  <si>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</si>
  <si>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</si>
  <si>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</si>
  <si>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</si>
  <si>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</si>
  <si>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</si>
  <si>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</si>
  <si>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</si>
  <si>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</si>
  <si>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</si>
  <si>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</si>
  <si>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</si>
  <si>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</si>
  <si>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</si>
  <si>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</si>
  <si>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</si>
  <si>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</si>
  <si>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</si>
  <si>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</si>
  <si>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</si>
  <si>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</si>
  <si>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</si>
  <si>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</si>
  <si>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</si>
  <si>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</si>
  <si>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</si>
  <si>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</si>
  <si>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</si>
  <si>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</si>
  <si>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</si>
  <si>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</si>
  <si>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</si>
  <si>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</si>
  <si>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</si>
  <si>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</si>
  <si>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</si>
  <si>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</si>
  <si>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</si>
  <si>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</si>
  <si>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</si>
  <si>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</si>
  <si>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</si>
  <si>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</si>
  <si>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</si>
  <si>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</si>
  <si>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</si>
  <si>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</si>
  <si>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</si>
  <si>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</si>
  <si>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</si>
  <si>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</si>
  <si>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</si>
  <si>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</si>
  <si>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</si>
  <si>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</si>
  <si>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</si>
  <si>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</si>
  <si>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</si>
  <si>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</si>
  <si>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</si>
  <si>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</si>
  <si>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</si>
  <si>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</si>
  <si>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</si>
  <si>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</si>
  <si>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</si>
  <si>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</si>
  <si>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</si>
  <si>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</si>
  <si>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</si>
  <si>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</si>
  <si>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</si>
  <si>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</si>
  <si>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</si>
  <si>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</si>
  <si>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</si>
  <si>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中央政府向国际金融组织借款付息支出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</si>
  <si>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</si>
  <si>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</si>
  <si>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</si>
  <si>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</si>
  <si>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</si>
  <si>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</si>
  <si>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</si>
  <si>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</si>
  <si>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</si>
  <si>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</si>
  <si>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附表1-4</t>
  </si>
  <si>
    <t>奉化区本级2022年政府经济分类一般公共预算基本支出执行情况表</t>
  </si>
  <si>
    <t>序号</t>
  </si>
  <si>
    <t>政府经济科目</t>
  </si>
  <si>
    <t>一</t>
  </si>
  <si>
    <t>501</t>
  </si>
  <si>
    <t>机关工资福利支出</t>
  </si>
  <si>
    <t xml:space="preserve">   01</t>
  </si>
  <si>
    <t xml:space="preserve">  工资奖金津补贴</t>
  </si>
  <si>
    <t xml:space="preserve">   02</t>
  </si>
  <si>
    <t xml:space="preserve">  社会保障缴费</t>
  </si>
  <si>
    <t xml:space="preserve">   03</t>
  </si>
  <si>
    <t xml:space="preserve">  住房公积金</t>
  </si>
  <si>
    <t xml:space="preserve">   99</t>
  </si>
  <si>
    <t xml:space="preserve">  其他工资福利支出</t>
  </si>
  <si>
    <t>二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</si>
  <si>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</si>
  <si>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</si>
  <si>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</si>
  <si>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</si>
  <si>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</si>
  <si>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 04</t>
  </si>
  <si>
    <t xml:space="preserve">  专用材料购置费</t>
  </si>
  <si>
    <t xml:space="preserve">   05</t>
  </si>
  <si>
    <t xml:space="preserve">  委托业务费</t>
  </si>
  <si>
    <t xml:space="preserve">   06</t>
  </si>
  <si>
    <t xml:space="preserve">  公务接待费</t>
  </si>
  <si>
    <t xml:space="preserve">   07</t>
  </si>
  <si>
    <t xml:space="preserve">  因公出国（境）费用</t>
  </si>
  <si>
    <t xml:space="preserve">   08</t>
  </si>
  <si>
    <t xml:space="preserve">  公务用车运行维护费</t>
  </si>
  <si>
    <t xml:space="preserve">   09</t>
  </si>
  <si>
    <t xml:space="preserve">  维修（护）费</t>
  </si>
  <si>
    <t xml:space="preserve">  其他商品和服务支出</t>
  </si>
  <si>
    <t>三</t>
  </si>
  <si>
    <t>503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</si>
  <si>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</si>
  <si>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</si>
  <si>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</si>
  <si>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</si>
  <si>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</si>
  <si>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</si>
  <si>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</si>
  <si>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</si>
  <si>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</t>
  </si>
  <si>
    <t>505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</si>
  <si>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</si>
  <si>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</si>
  <si>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</si>
  <si>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</si>
  <si>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五</t>
  </si>
  <si>
    <t>506</t>
  </si>
  <si>
    <t>对事业单位资本性补助</t>
  </si>
  <si>
    <t xml:space="preserve">  资本性支出（一）</t>
  </si>
  <si>
    <t xml:space="preserve">  资本性支出（二）</t>
  </si>
  <si>
    <t>六</t>
  </si>
  <si>
    <t>对企业的补助</t>
  </si>
  <si>
    <t xml:space="preserve">  费用补贴</t>
  </si>
  <si>
    <t xml:space="preserve">  利息补贴</t>
  </si>
  <si>
    <t xml:space="preserve">  其他对企业补助</t>
  </si>
  <si>
    <t>七</t>
  </si>
  <si>
    <t>509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</si>
  <si>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</si>
  <si>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</si>
  <si>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</si>
  <si>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</si>
  <si>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</si>
  <si>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</si>
  <si>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附表1-5</t>
  </si>
  <si>
    <t>2022年区级对镇（街道）转移支付分地区预算执行情况表</t>
  </si>
  <si>
    <t>地  区</t>
  </si>
  <si>
    <t>其中：</t>
  </si>
  <si>
    <t>一般性转移支付</t>
  </si>
  <si>
    <t>专项转移支付</t>
  </si>
  <si>
    <t>锦屏街道办事处</t>
  </si>
  <si>
    <t>岳林街道办事处</t>
  </si>
  <si>
    <t>西坞街道办事处</t>
  </si>
  <si>
    <t>江口街道办事处</t>
  </si>
  <si>
    <t>萧王庙街道办事处</t>
  </si>
  <si>
    <t>尚田街道办事处</t>
  </si>
  <si>
    <t>大堰镇人民政府</t>
  </si>
  <si>
    <t>溪口镇人民政府</t>
  </si>
  <si>
    <t>莼湖街道办事处</t>
  </si>
  <si>
    <t>裘村镇人民政府</t>
  </si>
  <si>
    <t>松岙镇人民政府</t>
  </si>
  <si>
    <t>方桥街道办事处</t>
  </si>
  <si>
    <t>附表1-6</t>
  </si>
  <si>
    <t>2022年区级对镇（街道）转移支付分项目预算执行情况表</t>
  </si>
  <si>
    <t>项   目</t>
  </si>
  <si>
    <t xml:space="preserve">    体制补助支出</t>
  </si>
  <si>
    <t xml:space="preserve">    结算补助支出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</si>
  <si>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</si>
  <si>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</si>
  <si>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</si>
  <si>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</si>
  <si>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</si>
  <si>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</si>
  <si>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</si>
  <si>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</si>
  <si>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  公共安全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</si>
  <si>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</si>
  <si>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</si>
  <si>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</si>
  <si>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</si>
  <si>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</si>
  <si>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</si>
  <si>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</si>
  <si>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</si>
  <si>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</si>
  <si>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</si>
  <si>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</si>
  <si>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</si>
  <si>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自然资源海洋气象等</t>
  </si>
  <si>
    <t xml:space="preserve">    住房保障支出</t>
  </si>
  <si>
    <t xml:space="preserve">    粮油物资储备</t>
  </si>
  <si>
    <t xml:space="preserve">    灾害防治及应急管理支出</t>
  </si>
  <si>
    <t>附表1-7</t>
  </si>
  <si>
    <t>2022年区级对镇（街道）税收返还分地区预算执行情况表</t>
  </si>
  <si>
    <t>增值税和消费税
税收返还</t>
  </si>
  <si>
    <t>所得税基数返还</t>
  </si>
  <si>
    <t>营改增基数返还</t>
  </si>
  <si>
    <t>附表1-8</t>
  </si>
  <si>
    <t>奉化区2023年一般公共预算收入预算表</t>
  </si>
  <si>
    <t>2022年执行数</t>
  </si>
  <si>
    <t>2023年预算数</t>
  </si>
  <si>
    <t>比上年增减%</t>
  </si>
  <si>
    <t>附表1-9</t>
  </si>
  <si>
    <t>奉化区2023年一般公共预算支出预算表</t>
  </si>
  <si>
    <t>附表1-10</t>
  </si>
  <si>
    <t>奉化区本级2023年一般公共预算支出预算表</t>
  </si>
  <si>
    <t xml:space="preserve">      保障性租赁住房</t>
  </si>
  <si>
    <t>附表1-11</t>
  </si>
  <si>
    <t>奉化区本级2023年政府经济分类一般公共预算基本支出预算表</t>
  </si>
  <si>
    <t>附表1-12</t>
  </si>
  <si>
    <t>2023年区级对镇（街道）转移支付分地区预算表</t>
  </si>
  <si>
    <t>附表1-13</t>
  </si>
  <si>
    <t>2023年区级对镇（街道）转移支付分项目预算表</t>
  </si>
  <si>
    <t>附表1-14</t>
  </si>
  <si>
    <t>2023年区级对镇（街道）税收返还分地区预算表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</si>
</sst>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  <numFmt numFmtId="180" formatCode="0;[Red]0"/>
    <numFmt numFmtId="181" formatCode="0.0_);[Red]\(0.0\)"/>
    <numFmt numFmtId="182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2"/>
      <name val="楷体_GB2312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1"/>
      <color theme="1"/>
      <name val="Calibri"/>
      <family val="0"/>
    </font>
    <font>
      <sz val="10"/>
      <color theme="1" tint="0.04998999834060669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41" fontId="0" fillId="0" borderId="0" applyFont="0" applyFill="0" applyBorder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17" fillId="0" borderId="0" applyProtection="0">
      <alignment/>
    </xf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37" fontId="33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32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176" fontId="35" fillId="0" borderId="0" xfId="0" applyNumberFormat="1" applyFont="1" applyFill="1" applyAlignment="1">
      <alignment horizontal="left" vertical="center"/>
    </xf>
    <xf numFmtId="0" fontId="36" fillId="0" borderId="0" xfId="72" applyFont="1" applyAlignment="1">
      <alignment horizontal="center" vertical="center"/>
      <protection/>
    </xf>
    <xf numFmtId="0" fontId="36" fillId="0" borderId="0" xfId="72" applyFont="1" applyFill="1" applyAlignment="1">
      <alignment vertical="center"/>
      <protection/>
    </xf>
    <xf numFmtId="0" fontId="37" fillId="0" borderId="0" xfId="72" applyFont="1" applyAlignment="1" applyProtection="1">
      <alignment horizontal="center" vertical="center"/>
      <protection/>
    </xf>
    <xf numFmtId="0" fontId="37" fillId="0" borderId="0" xfId="72" applyFont="1" applyFill="1" applyAlignment="1" applyProtection="1">
      <alignment horizontal="center" vertical="center"/>
      <protection/>
    </xf>
    <xf numFmtId="0" fontId="35" fillId="0" borderId="0" xfId="72" applyFont="1" applyAlignment="1">
      <alignment horizontal="center" vertical="center"/>
      <protection/>
    </xf>
    <xf numFmtId="0" fontId="35" fillId="0" borderId="0" xfId="72" applyFont="1" applyAlignment="1">
      <alignment vertical="center"/>
      <protection/>
    </xf>
    <xf numFmtId="0" fontId="35" fillId="0" borderId="0" xfId="72" applyFont="1" applyFill="1" applyAlignment="1">
      <alignment horizontal="center" vertical="center"/>
      <protection/>
    </xf>
    <xf numFmtId="0" fontId="35" fillId="0" borderId="0" xfId="72" applyFont="1" applyFill="1" applyAlignment="1">
      <alignment horizontal="right"/>
      <protection/>
    </xf>
    <xf numFmtId="0" fontId="35" fillId="0" borderId="10" xfId="72" applyFont="1" applyBorder="1" applyAlignment="1">
      <alignment horizontal="center" vertical="center"/>
      <protection/>
    </xf>
    <xf numFmtId="0" fontId="35" fillId="0" borderId="10" xfId="72" applyFont="1" applyFill="1" applyBorder="1" applyAlignment="1">
      <alignment horizontal="center" vertical="center" wrapText="1"/>
      <protection/>
    </xf>
    <xf numFmtId="0" fontId="35" fillId="0" borderId="11" xfId="72" applyFont="1" applyFill="1" applyBorder="1" applyAlignment="1">
      <alignment horizontal="center" vertical="center"/>
      <protection/>
    </xf>
    <xf numFmtId="0" fontId="35" fillId="0" borderId="12" xfId="72" applyFont="1" applyFill="1" applyBorder="1" applyAlignment="1">
      <alignment horizontal="center" vertical="center"/>
      <protection/>
    </xf>
    <xf numFmtId="0" fontId="35" fillId="0" borderId="12" xfId="72" applyFont="1" applyFill="1" applyBorder="1" applyAlignment="1">
      <alignment horizontal="center" vertical="center" wrapText="1"/>
      <protection/>
    </xf>
    <xf numFmtId="0" fontId="35" fillId="0" borderId="10" xfId="72" applyFont="1" applyBorder="1" applyAlignment="1">
      <alignment horizontal="left" vertical="center"/>
      <protection/>
    </xf>
    <xf numFmtId="177" fontId="35" fillId="0" borderId="10" xfId="22" applyNumberFormat="1" applyFont="1" applyFill="1" applyBorder="1" applyAlignment="1" applyProtection="1">
      <alignment horizontal="right" vertical="center" wrapText="1"/>
      <protection/>
    </xf>
    <xf numFmtId="41" fontId="35" fillId="0" borderId="12" xfId="22" applyNumberFormat="1" applyFont="1" applyFill="1" applyBorder="1" applyAlignment="1" applyProtection="1">
      <alignment horizontal="right" vertical="center" wrapText="1"/>
      <protection/>
    </xf>
    <xf numFmtId="41" fontId="35" fillId="0" borderId="10" xfId="22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Alignment="1">
      <alignment vertical="center"/>
    </xf>
    <xf numFmtId="176" fontId="36" fillId="0" borderId="0" xfId="0" applyNumberFormat="1" applyFont="1" applyFill="1" applyAlignment="1">
      <alignment vertical="center"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176" fontId="35" fillId="0" borderId="0" xfId="0" applyNumberFormat="1" applyFont="1" applyFill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176" fontId="35" fillId="0" borderId="10" xfId="22" applyNumberFormat="1" applyFont="1" applyFill="1" applyBorder="1" applyAlignment="1" applyProtection="1">
      <alignment horizontal="right" vertical="center" wrapText="1"/>
      <protection/>
    </xf>
    <xf numFmtId="178" fontId="35" fillId="0" borderId="10" xfId="22" applyNumberFormat="1" applyFont="1" applyFill="1" applyBorder="1" applyAlignment="1" applyProtection="1">
      <alignment horizontal="right" vertical="center" wrapText="1"/>
      <protection/>
    </xf>
    <xf numFmtId="0" fontId="35" fillId="0" borderId="10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 shrinkToFit="1"/>
    </xf>
    <xf numFmtId="176" fontId="35" fillId="0" borderId="11" xfId="22" applyNumberFormat="1" applyFont="1" applyFill="1" applyBorder="1" applyAlignment="1" applyProtection="1">
      <alignment horizontal="center" vertical="center" wrapText="1"/>
      <protection/>
    </xf>
    <xf numFmtId="176" fontId="35" fillId="0" borderId="10" xfId="22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5" fillId="0" borderId="0" xfId="75" applyFont="1">
      <alignment vertical="center"/>
      <protection/>
    </xf>
    <xf numFmtId="0" fontId="39" fillId="0" borderId="0" xfId="75" applyFont="1" applyAlignment="1">
      <alignment horizontal="left" vertical="center"/>
      <protection/>
    </xf>
    <xf numFmtId="0" fontId="35" fillId="0" borderId="0" xfId="75" applyFont="1" applyAlignment="1">
      <alignment/>
      <protection/>
    </xf>
    <xf numFmtId="176" fontId="36" fillId="0" borderId="0" xfId="0" applyNumberFormat="1" applyFont="1" applyFill="1" applyAlignment="1">
      <alignment/>
    </xf>
    <xf numFmtId="0" fontId="40" fillId="0" borderId="0" xfId="70" applyNumberFormat="1" applyFont="1" applyFill="1" applyAlignment="1" applyProtection="1">
      <alignment horizontal="center" vertical="center" wrapText="1"/>
      <protection/>
    </xf>
    <xf numFmtId="176" fontId="40" fillId="0" borderId="0" xfId="70" applyNumberFormat="1" applyFont="1" applyFill="1" applyAlignment="1" applyProtection="1">
      <alignment horizontal="center" vertical="center" wrapText="1"/>
      <protection/>
    </xf>
    <xf numFmtId="0" fontId="35" fillId="0" borderId="0" xfId="75" applyFont="1" applyAlignment="1">
      <alignment horizontal="left" vertical="center"/>
      <protection/>
    </xf>
    <xf numFmtId="0" fontId="35" fillId="0" borderId="0" xfId="70" applyFont="1" applyFill="1">
      <alignment/>
      <protection/>
    </xf>
    <xf numFmtId="176" fontId="35" fillId="0" borderId="0" xfId="0" applyNumberFormat="1" applyFont="1" applyFill="1" applyAlignment="1">
      <alignment/>
    </xf>
    <xf numFmtId="179" fontId="35" fillId="0" borderId="0" xfId="70" applyNumberFormat="1" applyFont="1" applyFill="1" applyAlignment="1">
      <alignment horizontal="right" vertical="center"/>
      <protection/>
    </xf>
    <xf numFmtId="0" fontId="35" fillId="0" borderId="10" xfId="75" applyFont="1" applyBorder="1" applyAlignment="1">
      <alignment horizontal="center" vertical="center"/>
      <protection/>
    </xf>
    <xf numFmtId="0" fontId="35" fillId="0" borderId="13" xfId="75" applyFont="1" applyBorder="1" applyAlignment="1">
      <alignment horizontal="center" vertical="center"/>
      <protection/>
    </xf>
    <xf numFmtId="176" fontId="35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35" fillId="0" borderId="10" xfId="75" applyNumberFormat="1" applyFont="1" applyBorder="1" applyAlignment="1">
      <alignment horizontal="left" vertical="center"/>
      <protection/>
    </xf>
    <xf numFmtId="49" fontId="35" fillId="0" borderId="10" xfId="70" applyNumberFormat="1" applyFont="1" applyFill="1" applyBorder="1" applyAlignment="1" applyProtection="1">
      <alignment horizontal="left" vertical="center" wrapText="1"/>
      <protection/>
    </xf>
    <xf numFmtId="180" fontId="35" fillId="0" borderId="10" xfId="0" applyNumberFormat="1" applyFont="1" applyFill="1" applyBorder="1" applyAlignment="1">
      <alignment vertical="center"/>
    </xf>
    <xf numFmtId="178" fontId="35" fillId="0" borderId="10" xfId="0" applyNumberFormat="1" applyFont="1" applyBorder="1" applyAlignment="1">
      <alignment vertical="center"/>
    </xf>
    <xf numFmtId="176" fontId="35" fillId="0" borderId="10" xfId="0" applyNumberFormat="1" applyFont="1" applyFill="1" applyBorder="1" applyAlignment="1">
      <alignment horizontal="right" vertical="center"/>
    </xf>
    <xf numFmtId="0" fontId="35" fillId="0" borderId="10" xfId="75" applyFont="1" applyBorder="1">
      <alignment vertical="center"/>
      <protection/>
    </xf>
    <xf numFmtId="49" fontId="35" fillId="0" borderId="10" xfId="70" applyNumberFormat="1" applyFont="1" applyFill="1" applyBorder="1" applyAlignment="1" applyProtection="1">
      <alignment horizontal="center" vertical="center" wrapText="1"/>
      <protection/>
    </xf>
    <xf numFmtId="180" fontId="35" fillId="0" borderId="10" xfId="2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35" fillId="0" borderId="0" xfId="74" applyFont="1" applyFill="1">
      <alignment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10" fontId="0" fillId="0" borderId="0" xfId="74" applyNumberFormat="1" applyFill="1">
      <alignment/>
      <protection/>
    </xf>
    <xf numFmtId="0" fontId="8" fillId="0" borderId="0" xfId="74" applyFont="1" applyFill="1" applyAlignment="1">
      <alignment horizontal="center" vertical="center"/>
      <protection/>
    </xf>
    <xf numFmtId="0" fontId="0" fillId="0" borderId="0" xfId="74" applyFill="1">
      <alignment/>
      <protection/>
    </xf>
    <xf numFmtId="10" fontId="0" fillId="0" borderId="0" xfId="74" applyNumberFormat="1" applyFont="1" applyFill="1">
      <alignment/>
      <protection/>
    </xf>
    <xf numFmtId="10" fontId="9" fillId="0" borderId="15" xfId="74" applyNumberFormat="1" applyFont="1" applyFill="1" applyBorder="1" applyAlignment="1">
      <alignment horizontal="center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10" fontId="9" fillId="0" borderId="16" xfId="74" applyNumberFormat="1" applyFont="1" applyFill="1" applyBorder="1" applyAlignment="1">
      <alignment horizontal="center" vertical="center" wrapText="1"/>
      <protection/>
    </xf>
    <xf numFmtId="10" fontId="9" fillId="0" borderId="10" xfId="74" applyNumberFormat="1" applyFont="1" applyFill="1" applyBorder="1" applyAlignment="1">
      <alignment horizontal="center" vertical="center" wrapText="1"/>
      <protection/>
    </xf>
    <xf numFmtId="181" fontId="35" fillId="0" borderId="13" xfId="49" applyNumberFormat="1" applyFont="1" applyFill="1" applyBorder="1" applyAlignment="1">
      <alignment horizontal="center" vertical="center" wrapText="1"/>
    </xf>
    <xf numFmtId="0" fontId="9" fillId="0" borderId="17" xfId="74" applyFont="1" applyFill="1" applyBorder="1" applyAlignment="1">
      <alignment vertical="center"/>
      <protection/>
    </xf>
    <xf numFmtId="176" fontId="42" fillId="0" borderId="10" xfId="74" applyNumberFormat="1" applyFont="1" applyFill="1" applyBorder="1" applyAlignment="1">
      <alignment vertical="center" shrinkToFit="1"/>
      <protection/>
    </xf>
    <xf numFmtId="178" fontId="9" fillId="0" borderId="10" xfId="0" applyNumberFormat="1" applyFont="1" applyFill="1" applyBorder="1" applyAlignment="1">
      <alignment vertical="center"/>
    </xf>
    <xf numFmtId="0" fontId="9" fillId="0" borderId="18" xfId="74" applyFont="1" applyFill="1" applyBorder="1" applyAlignment="1">
      <alignment vertical="center"/>
      <protection/>
    </xf>
    <xf numFmtId="0" fontId="2" fillId="0" borderId="18" xfId="74" applyFont="1" applyFill="1" applyBorder="1" applyAlignment="1">
      <alignment vertical="center"/>
      <protection/>
    </xf>
    <xf numFmtId="0" fontId="9" fillId="0" borderId="18" xfId="74" applyNumberFormat="1" applyFont="1" applyFill="1" applyBorder="1" applyAlignment="1">
      <alignment vertical="center"/>
      <protection/>
    </xf>
    <xf numFmtId="0" fontId="2" fillId="0" borderId="18" xfId="74" applyNumberFormat="1" applyFont="1" applyFill="1" applyBorder="1" applyAlignment="1">
      <alignment vertical="center"/>
      <protection/>
    </xf>
    <xf numFmtId="0" fontId="9" fillId="0" borderId="19" xfId="74" applyFont="1" applyFill="1" applyBorder="1" applyAlignment="1">
      <alignment horizontal="center" vertical="center"/>
      <protection/>
    </xf>
    <xf numFmtId="176" fontId="35" fillId="0" borderId="10" xfId="74" applyNumberFormat="1" applyFont="1" applyFill="1" applyBorder="1" applyAlignment="1">
      <alignment vertical="center"/>
      <protection/>
    </xf>
    <xf numFmtId="0" fontId="9" fillId="0" borderId="10" xfId="74" applyFont="1" applyFill="1" applyBorder="1" applyAlignment="1">
      <alignment vertical="center"/>
      <protection/>
    </xf>
    <xf numFmtId="176" fontId="9" fillId="0" borderId="10" xfId="74" applyNumberFormat="1" applyFont="1" applyFill="1" applyBorder="1" applyAlignment="1">
      <alignment vertical="center" shrinkToFit="1"/>
      <protection/>
    </xf>
    <xf numFmtId="176" fontId="43" fillId="0" borderId="10" xfId="74" applyNumberFormat="1" applyFont="1" applyFill="1" applyBorder="1" applyAlignment="1">
      <alignment vertical="center"/>
      <protection/>
    </xf>
    <xf numFmtId="0" fontId="9" fillId="0" borderId="10" xfId="74" applyFont="1" applyFill="1" applyBorder="1" applyAlignment="1">
      <alignment horizontal="center" vertical="center"/>
      <protection/>
    </xf>
    <xf numFmtId="0" fontId="35" fillId="0" borderId="0" xfId="73" applyFont="1">
      <alignment/>
      <protection/>
    </xf>
    <xf numFmtId="0" fontId="36" fillId="0" borderId="0" xfId="73" applyFont="1" applyFill="1" applyAlignment="1">
      <alignment horizontal="center"/>
      <protection/>
    </xf>
    <xf numFmtId="0" fontId="0" fillId="0" borderId="0" xfId="73">
      <alignment/>
      <protection/>
    </xf>
    <xf numFmtId="0" fontId="8" fillId="0" borderId="0" xfId="73" applyFont="1" applyAlignment="1">
      <alignment horizontal="center" vertical="center"/>
      <protection/>
    </xf>
    <xf numFmtId="0" fontId="36" fillId="0" borderId="0" xfId="0" applyFont="1" applyFill="1" applyAlignment="1">
      <alignment/>
    </xf>
    <xf numFmtId="0" fontId="1" fillId="0" borderId="0" xfId="73" applyFont="1">
      <alignment/>
      <protection/>
    </xf>
    <xf numFmtId="0" fontId="39" fillId="0" borderId="0" xfId="73" applyFont="1" applyFill="1" applyAlignment="1">
      <alignment horizontal="center"/>
      <protection/>
    </xf>
    <xf numFmtId="0" fontId="9" fillId="0" borderId="15" xfId="73" applyFont="1" applyBorder="1" applyAlignment="1">
      <alignment horizontal="center"/>
      <protection/>
    </xf>
    <xf numFmtId="0" fontId="9" fillId="0" borderId="10" xfId="73" applyFont="1" applyFill="1" applyBorder="1" applyAlignment="1">
      <alignment horizontal="center" vertical="center"/>
      <protection/>
    </xf>
    <xf numFmtId="0" fontId="35" fillId="0" borderId="10" xfId="73" applyFont="1" applyFill="1" applyBorder="1" applyAlignment="1">
      <alignment horizontal="center" vertical="center" wrapText="1"/>
      <protection/>
    </xf>
    <xf numFmtId="0" fontId="9" fillId="0" borderId="10" xfId="73" applyFont="1" applyBorder="1" applyAlignment="1">
      <alignment horizontal="center" vertical="center" wrapText="1"/>
      <protection/>
    </xf>
    <xf numFmtId="0" fontId="9" fillId="0" borderId="10" xfId="73" applyFont="1" applyFill="1" applyBorder="1" applyAlignment="1">
      <alignment vertical="center"/>
      <protection/>
    </xf>
    <xf numFmtId="182" fontId="35" fillId="0" borderId="10" xfId="73" applyNumberFormat="1" applyFont="1" applyFill="1" applyBorder="1" applyAlignment="1">
      <alignment horizontal="right" vertical="center"/>
      <protection/>
    </xf>
    <xf numFmtId="178" fontId="9" fillId="0" borderId="10" xfId="73" applyNumberFormat="1" applyFont="1" applyBorder="1" applyAlignment="1">
      <alignment vertical="center"/>
      <protection/>
    </xf>
    <xf numFmtId="0" fontId="9" fillId="0" borderId="10" xfId="73" applyFont="1" applyFill="1" applyBorder="1" applyAlignment="1">
      <alignment vertical="center" wrapText="1"/>
      <protection/>
    </xf>
    <xf numFmtId="176" fontId="35" fillId="0" borderId="10" xfId="73" applyNumberFormat="1" applyFont="1" applyFill="1" applyBorder="1" applyAlignment="1">
      <alignment horizontal="right" vertical="center"/>
      <protection/>
    </xf>
    <xf numFmtId="0" fontId="9" fillId="0" borderId="10" xfId="71" applyFont="1" applyFill="1" applyBorder="1" applyAlignment="1">
      <alignment vertical="center"/>
      <protection/>
    </xf>
    <xf numFmtId="182" fontId="35" fillId="0" borderId="10" xfId="71" applyNumberFormat="1" applyFont="1" applyFill="1" applyBorder="1" applyAlignment="1">
      <alignment horizontal="right" vertical="center"/>
      <protection/>
    </xf>
    <xf numFmtId="182" fontId="9" fillId="0" borderId="10" xfId="71" applyNumberFormat="1" applyFont="1" applyFill="1" applyBorder="1" applyAlignment="1">
      <alignment horizontal="right" vertical="center"/>
      <protection/>
    </xf>
    <xf numFmtId="182" fontId="9" fillId="0" borderId="10" xfId="73" applyNumberFormat="1" applyFont="1" applyFill="1" applyBorder="1" applyAlignment="1">
      <alignment horizontal="right" vertical="center"/>
      <protection/>
    </xf>
    <xf numFmtId="182" fontId="35" fillId="0" borderId="10" xfId="73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horizontal="center" vertical="center" shrinkToFit="1"/>
    </xf>
    <xf numFmtId="176" fontId="35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10" fontId="9" fillId="0" borderId="13" xfId="74" applyNumberFormat="1" applyFont="1" applyFill="1" applyBorder="1" applyAlignment="1">
      <alignment horizontal="center" vertical="center" wrapText="1"/>
      <protection/>
    </xf>
    <xf numFmtId="176" fontId="35" fillId="0" borderId="10" xfId="74" applyNumberFormat="1" applyFont="1" applyFill="1" applyBorder="1" applyAlignment="1">
      <alignment vertical="center" shrinkToFit="1"/>
      <protection/>
    </xf>
    <xf numFmtId="0" fontId="9" fillId="0" borderId="10" xfId="73" applyFont="1" applyBorder="1" applyAlignment="1">
      <alignment horizontal="center" vertical="center"/>
      <protection/>
    </xf>
    <xf numFmtId="0" fontId="9" fillId="0" borderId="10" xfId="73" applyFont="1" applyBorder="1" applyAlignment="1">
      <alignment vertical="center"/>
      <protection/>
    </xf>
    <xf numFmtId="182" fontId="35" fillId="0" borderId="10" xfId="73" applyNumberFormat="1" applyFont="1" applyFill="1" applyBorder="1" applyAlignment="1">
      <alignment vertical="center"/>
      <protection/>
    </xf>
    <xf numFmtId="0" fontId="9" fillId="0" borderId="10" xfId="73" applyFont="1" applyBorder="1" applyAlignment="1">
      <alignment vertical="center" wrapText="1"/>
      <protection/>
    </xf>
    <xf numFmtId="176" fontId="35" fillId="0" borderId="10" xfId="73" applyNumberFormat="1" applyFont="1" applyFill="1" applyBorder="1" applyAlignment="1">
      <alignment vertical="center"/>
      <protection/>
    </xf>
    <xf numFmtId="0" fontId="9" fillId="0" borderId="10" xfId="71" applyFont="1" applyBorder="1" applyAlignment="1">
      <alignment vertical="center"/>
      <protection/>
    </xf>
    <xf numFmtId="182" fontId="35" fillId="0" borderId="10" xfId="71" applyNumberFormat="1" applyFont="1" applyFill="1" applyBorder="1" applyAlignment="1">
      <alignment vertical="center"/>
      <protection/>
    </xf>
    <xf numFmtId="182" fontId="35" fillId="0" borderId="10" xfId="73" applyNumberFormat="1" applyFont="1" applyFill="1" applyBorder="1" applyAlignment="1">
      <alignment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_2016年一般公共预算执行及预算情况表_2017年预算表 (上会稿2.21）_2017年预算表 (170301)(全市汇总稿)_2018年预算表 （一般公共预算）2018010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2000年预计及2001年计划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[0]_1" xfId="56"/>
    <cellStyle name="千位_1" xfId="57"/>
    <cellStyle name="强调文字颜色 3" xfId="58"/>
    <cellStyle name="强调文字颜色 4" xfId="59"/>
    <cellStyle name="no dec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_APR" xfId="69"/>
    <cellStyle name="常规 3_一般公共预算-发宁波" xfId="70"/>
    <cellStyle name="常规_2015年预收入分级" xfId="71"/>
    <cellStyle name="常规 5_2-2017年预算表 (170310）" xfId="72"/>
    <cellStyle name="常规_０７预算报市长办公会议" xfId="73"/>
    <cellStyle name="常规_Sheet1" xfId="74"/>
    <cellStyle name="常规_一般公共预算-发宁波" xfId="75"/>
    <cellStyle name="普通_97-917" xfId="76"/>
    <cellStyle name="千分位_97-917" xfId="77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6">
      <selection activeCell="A18" sqref="A18"/>
    </sheetView>
  </sheetViews>
  <sheetFormatPr defaultColWidth="9.00390625" defaultRowHeight="14.25"/>
  <cols>
    <col min="1" max="1" width="40.375" style="0" customWidth="1"/>
    <col min="2" max="2" width="11.00390625" style="1" customWidth="1"/>
    <col min="3" max="3" width="11.875" style="0" customWidth="1"/>
    <col min="4" max="4" width="9.50390625" style="0" customWidth="1"/>
    <col min="5" max="5" width="9.75390625" style="0" customWidth="1"/>
  </cols>
  <sheetData>
    <row r="1" spans="1:5" ht="15.75" customHeight="1">
      <c r="A1" s="109" t="s">
        <v>0</v>
      </c>
      <c r="B1" s="110"/>
      <c r="C1" s="110"/>
      <c r="D1" s="110"/>
      <c r="E1" s="111"/>
    </row>
    <row r="2" spans="1:5" ht="34.5" customHeight="1">
      <c r="A2" s="112" t="s">
        <v>1</v>
      </c>
      <c r="B2" s="36"/>
      <c r="C2" s="35"/>
      <c r="D2" s="35"/>
      <c r="E2" s="112"/>
    </row>
    <row r="3" spans="1:5" ht="14.25">
      <c r="A3" s="114"/>
      <c r="B3" s="115"/>
      <c r="C3" s="115"/>
      <c r="D3" s="115"/>
      <c r="E3" s="116" t="s">
        <v>2</v>
      </c>
    </row>
    <row r="4" spans="1:5" ht="27" customHeight="1">
      <c r="A4" s="140" t="s">
        <v>3</v>
      </c>
      <c r="B4" s="118" t="s">
        <v>4</v>
      </c>
      <c r="C4" s="118" t="s">
        <v>5</v>
      </c>
      <c r="D4" s="118" t="s">
        <v>6</v>
      </c>
      <c r="E4" s="119" t="s">
        <v>7</v>
      </c>
    </row>
    <row r="5" spans="1:5" ht="14.25">
      <c r="A5" s="141" t="s">
        <v>8</v>
      </c>
      <c r="B5" s="142">
        <f>SUM(B6:B12)</f>
        <v>694800</v>
      </c>
      <c r="C5" s="121">
        <f>SUM(C6:C12)</f>
        <v>545000</v>
      </c>
      <c r="D5" s="121">
        <f>SUM(D6:D12)</f>
        <v>545152</v>
      </c>
      <c r="E5" s="122">
        <f>(D5/C5)*100</f>
        <v>100.02788990825688</v>
      </c>
    </row>
    <row r="6" spans="1:5" ht="14.25">
      <c r="A6" s="141" t="s">
        <v>9</v>
      </c>
      <c r="B6" s="142">
        <v>350000</v>
      </c>
      <c r="C6" s="121">
        <v>216000</v>
      </c>
      <c r="D6" s="121">
        <v>222441</v>
      </c>
      <c r="E6" s="122">
        <f aca="true" t="shared" si="0" ref="E6:E40">(D6/C6)*100</f>
        <v>102.98194444444444</v>
      </c>
    </row>
    <row r="7" spans="1:5" ht="14.25">
      <c r="A7" s="141" t="s">
        <v>10</v>
      </c>
      <c r="B7" s="142">
        <v>93000</v>
      </c>
      <c r="C7" s="121">
        <v>95000</v>
      </c>
      <c r="D7" s="121">
        <v>91240</v>
      </c>
      <c r="E7" s="122">
        <f t="shared" si="0"/>
        <v>96.0421052631579</v>
      </c>
    </row>
    <row r="8" spans="1:5" ht="14.25">
      <c r="A8" s="141" t="s">
        <v>11</v>
      </c>
      <c r="B8" s="142">
        <v>23320</v>
      </c>
      <c r="C8" s="121">
        <v>20000</v>
      </c>
      <c r="D8" s="121">
        <v>21840</v>
      </c>
      <c r="E8" s="122">
        <f t="shared" si="0"/>
        <v>109.2</v>
      </c>
    </row>
    <row r="9" spans="1:5" ht="14.25">
      <c r="A9" s="141" t="s">
        <v>12</v>
      </c>
      <c r="B9" s="142">
        <v>35000</v>
      </c>
      <c r="C9" s="121">
        <v>16000</v>
      </c>
      <c r="D9" s="121">
        <v>25870</v>
      </c>
      <c r="E9" s="122">
        <f t="shared" si="0"/>
        <v>161.6875</v>
      </c>
    </row>
    <row r="10" spans="1:5" ht="14.25">
      <c r="A10" s="141" t="s">
        <v>13</v>
      </c>
      <c r="B10" s="142">
        <v>84900</v>
      </c>
      <c r="C10" s="121">
        <v>101000</v>
      </c>
      <c r="D10" s="121">
        <v>84553</v>
      </c>
      <c r="E10" s="122">
        <f t="shared" si="0"/>
        <v>83.71584158415841</v>
      </c>
    </row>
    <row r="11" spans="1:5" ht="14.25">
      <c r="A11" s="141" t="s">
        <v>14</v>
      </c>
      <c r="B11" s="142">
        <v>103580</v>
      </c>
      <c r="C11" s="121">
        <v>94000</v>
      </c>
      <c r="D11" s="121">
        <v>95265</v>
      </c>
      <c r="E11" s="122">
        <f t="shared" si="0"/>
        <v>101.34574468085107</v>
      </c>
    </row>
    <row r="12" spans="1:5" ht="14.25">
      <c r="A12" s="141" t="s">
        <v>15</v>
      </c>
      <c r="B12" s="142">
        <v>5000</v>
      </c>
      <c r="C12" s="121">
        <v>3000</v>
      </c>
      <c r="D12" s="121">
        <v>3943</v>
      </c>
      <c r="E12" s="122">
        <f t="shared" si="0"/>
        <v>131.43333333333334</v>
      </c>
    </row>
    <row r="13" spans="1:5" ht="14.25">
      <c r="A13" s="141" t="s">
        <v>16</v>
      </c>
      <c r="B13" s="142">
        <f>B18+B19+B20+B21+B14+B22</f>
        <v>99200</v>
      </c>
      <c r="C13" s="121">
        <f>C18+C19+C20+C21+C14+C22</f>
        <v>145000</v>
      </c>
      <c r="D13" s="121">
        <f>D18+D19+D20+D21+D14+D22</f>
        <v>147818</v>
      </c>
      <c r="E13" s="122">
        <f t="shared" si="0"/>
        <v>101.94344827586205</v>
      </c>
    </row>
    <row r="14" spans="1:5" ht="14.25">
      <c r="A14" s="141" t="s">
        <v>17</v>
      </c>
      <c r="B14" s="142">
        <f>SUM(B15:B17)</f>
        <v>24000</v>
      </c>
      <c r="C14" s="121">
        <v>20000</v>
      </c>
      <c r="D14" s="121">
        <v>20603</v>
      </c>
      <c r="E14" s="122">
        <f t="shared" si="0"/>
        <v>103.01499999999999</v>
      </c>
    </row>
    <row r="15" spans="1:5" ht="14.25">
      <c r="A15" s="141" t="s">
        <v>18</v>
      </c>
      <c r="B15" s="142">
        <v>14000</v>
      </c>
      <c r="C15" s="121">
        <v>15000</v>
      </c>
      <c r="D15" s="121">
        <v>10974</v>
      </c>
      <c r="E15" s="122">
        <f t="shared" si="0"/>
        <v>73.16</v>
      </c>
    </row>
    <row r="16" spans="1:5" ht="24">
      <c r="A16" s="143" t="s">
        <v>19</v>
      </c>
      <c r="B16" s="142">
        <v>0</v>
      </c>
      <c r="C16" s="121">
        <v>0</v>
      </c>
      <c r="D16" s="121">
        <v>0</v>
      </c>
      <c r="E16" s="122"/>
    </row>
    <row r="17" spans="1:5" ht="14.25">
      <c r="A17" s="141" t="s">
        <v>20</v>
      </c>
      <c r="B17" s="142">
        <v>10000</v>
      </c>
      <c r="C17" s="121">
        <v>5000</v>
      </c>
      <c r="D17" s="121">
        <v>9629</v>
      </c>
      <c r="E17" s="122">
        <f t="shared" si="0"/>
        <v>192.57999999999998</v>
      </c>
    </row>
    <row r="18" spans="1:5" ht="14.25">
      <c r="A18" s="141" t="s">
        <v>21</v>
      </c>
      <c r="B18" s="142">
        <v>15000</v>
      </c>
      <c r="C18" s="121">
        <v>15000</v>
      </c>
      <c r="D18" s="121">
        <v>15322</v>
      </c>
      <c r="E18" s="122">
        <f t="shared" si="0"/>
        <v>102.14666666666668</v>
      </c>
    </row>
    <row r="19" spans="1:5" ht="14.25">
      <c r="A19" s="141" t="s">
        <v>22</v>
      </c>
      <c r="B19" s="142">
        <v>12200</v>
      </c>
      <c r="C19" s="121">
        <v>11000</v>
      </c>
      <c r="D19" s="121">
        <v>11431</v>
      </c>
      <c r="E19" s="122">
        <f t="shared" si="0"/>
        <v>103.91818181818182</v>
      </c>
    </row>
    <row r="20" spans="1:5" ht="14.25">
      <c r="A20" s="141" t="s">
        <v>23</v>
      </c>
      <c r="B20" s="142">
        <v>47000</v>
      </c>
      <c r="C20" s="121">
        <v>99000</v>
      </c>
      <c r="D20" s="121">
        <v>100142</v>
      </c>
      <c r="E20" s="122">
        <f t="shared" si="0"/>
        <v>101.15353535353535</v>
      </c>
    </row>
    <row r="21" spans="1:5" ht="14.25">
      <c r="A21" s="141" t="s">
        <v>24</v>
      </c>
      <c r="B21" s="142">
        <v>1000</v>
      </c>
      <c r="C21" s="121">
        <v>0</v>
      </c>
      <c r="D21" s="121">
        <v>320</v>
      </c>
      <c r="E21" s="122"/>
    </row>
    <row r="22" spans="1:5" ht="14.25">
      <c r="A22" s="141" t="s">
        <v>25</v>
      </c>
      <c r="B22" s="144">
        <v>0</v>
      </c>
      <c r="C22" s="124">
        <v>0</v>
      </c>
      <c r="D22" s="124">
        <v>0</v>
      </c>
      <c r="E22" s="122"/>
    </row>
    <row r="23" spans="1:5" ht="14.25">
      <c r="A23" s="140" t="s">
        <v>26</v>
      </c>
      <c r="B23" s="142">
        <f>B5+B13</f>
        <v>794000</v>
      </c>
      <c r="C23" s="121">
        <f>C5+C13</f>
        <v>690000</v>
      </c>
      <c r="D23" s="121">
        <f>D5+D13</f>
        <v>692970</v>
      </c>
      <c r="E23" s="122">
        <f t="shared" si="0"/>
        <v>100.43043478260869</v>
      </c>
    </row>
    <row r="24" spans="1:5" ht="14.25">
      <c r="A24" s="141" t="s">
        <v>27</v>
      </c>
      <c r="B24" s="142">
        <f>B25+B29+B32</f>
        <v>201674</v>
      </c>
      <c r="C24" s="121">
        <f>C25+C29+C32</f>
        <v>290726</v>
      </c>
      <c r="D24" s="121">
        <f>D25+D29+D32</f>
        <v>298674</v>
      </c>
      <c r="E24" s="122">
        <f t="shared" si="0"/>
        <v>102.73384561408336</v>
      </c>
    </row>
    <row r="25" spans="1:5" ht="14.25">
      <c r="A25" s="145" t="s">
        <v>28</v>
      </c>
      <c r="B25" s="146">
        <f>B26+B27+B28</f>
        <v>9674</v>
      </c>
      <c r="C25" s="126">
        <f>C26+C27+C28</f>
        <v>9674</v>
      </c>
      <c r="D25" s="126">
        <f>D26+D27+D28</f>
        <v>9674</v>
      </c>
      <c r="E25" s="122">
        <f t="shared" si="0"/>
        <v>100</v>
      </c>
    </row>
    <row r="26" spans="1:5" ht="14.25">
      <c r="A26" s="145" t="s">
        <v>29</v>
      </c>
      <c r="B26" s="146">
        <v>201</v>
      </c>
      <c r="C26" s="126">
        <v>201</v>
      </c>
      <c r="D26" s="126">
        <v>201</v>
      </c>
      <c r="E26" s="122">
        <f t="shared" si="0"/>
        <v>100</v>
      </c>
    </row>
    <row r="27" spans="1:5" ht="14.25">
      <c r="A27" s="145" t="s">
        <v>30</v>
      </c>
      <c r="B27" s="142">
        <v>505</v>
      </c>
      <c r="C27" s="121">
        <v>505</v>
      </c>
      <c r="D27" s="121">
        <v>505</v>
      </c>
      <c r="E27" s="122">
        <f t="shared" si="0"/>
        <v>100</v>
      </c>
    </row>
    <row r="28" spans="1:5" ht="14.25">
      <c r="A28" s="141" t="s">
        <v>31</v>
      </c>
      <c r="B28" s="142">
        <v>8968</v>
      </c>
      <c r="C28" s="121">
        <v>8968</v>
      </c>
      <c r="D28" s="121">
        <v>8968</v>
      </c>
      <c r="E28" s="122">
        <f t="shared" si="0"/>
        <v>100</v>
      </c>
    </row>
    <row r="29" spans="1:5" ht="14.25">
      <c r="A29" s="141" t="s">
        <v>32</v>
      </c>
      <c r="B29" s="142">
        <f>B30+B31</f>
        <v>147000</v>
      </c>
      <c r="C29" s="121">
        <f>C30+C31</f>
        <v>241052</v>
      </c>
      <c r="D29" s="121">
        <f>D30+D31</f>
        <v>249000</v>
      </c>
      <c r="E29" s="122">
        <f t="shared" si="0"/>
        <v>103.297213879163</v>
      </c>
    </row>
    <row r="30" spans="1:5" ht="14.25">
      <c r="A30" s="141" t="s">
        <v>33</v>
      </c>
      <c r="B30" s="144">
        <v>2000</v>
      </c>
      <c r="C30" s="124">
        <v>30000</v>
      </c>
      <c r="D30" s="124">
        <v>30000</v>
      </c>
      <c r="E30" s="122">
        <f t="shared" si="0"/>
        <v>100</v>
      </c>
    </row>
    <row r="31" spans="1:5" ht="14.25">
      <c r="A31" s="141" t="s">
        <v>34</v>
      </c>
      <c r="B31" s="147">
        <v>145000</v>
      </c>
      <c r="C31" s="129">
        <v>211052</v>
      </c>
      <c r="D31" s="129">
        <v>219000</v>
      </c>
      <c r="E31" s="122">
        <f t="shared" si="0"/>
        <v>103.76589655629893</v>
      </c>
    </row>
    <row r="32" spans="1:5" ht="14.25">
      <c r="A32" s="141" t="s">
        <v>35</v>
      </c>
      <c r="B32" s="147">
        <v>45000</v>
      </c>
      <c r="C32" s="129">
        <v>40000</v>
      </c>
      <c r="D32" s="129">
        <v>40000</v>
      </c>
      <c r="E32" s="122">
        <f t="shared" si="0"/>
        <v>100</v>
      </c>
    </row>
    <row r="33" spans="1:5" ht="14.25">
      <c r="A33" s="141" t="s">
        <v>36</v>
      </c>
      <c r="B33" s="142">
        <v>87100</v>
      </c>
      <c r="C33" s="121">
        <v>87100</v>
      </c>
      <c r="D33" s="121">
        <v>87100</v>
      </c>
      <c r="E33" s="122">
        <f t="shared" si="0"/>
        <v>100</v>
      </c>
    </row>
    <row r="34" spans="1:5" s="1" customFormat="1" ht="14.25">
      <c r="A34" s="120" t="s">
        <v>37</v>
      </c>
      <c r="B34" s="142">
        <f>B35+B36+B37+B38</f>
        <v>201918</v>
      </c>
      <c r="C34" s="121">
        <f>C35+C36+C37+C38</f>
        <v>245310</v>
      </c>
      <c r="D34" s="121">
        <f>D35+D36+D37+D38</f>
        <v>269093</v>
      </c>
      <c r="E34" s="122">
        <f t="shared" si="0"/>
        <v>109.6950796950797</v>
      </c>
    </row>
    <row r="35" spans="1:5" s="1" customFormat="1" ht="14.25">
      <c r="A35" s="120" t="s">
        <v>38</v>
      </c>
      <c r="B35" s="142">
        <v>201648</v>
      </c>
      <c r="C35" s="121">
        <v>221830</v>
      </c>
      <c r="D35" s="121">
        <v>221830</v>
      </c>
      <c r="E35" s="122">
        <f t="shared" si="0"/>
        <v>100</v>
      </c>
    </row>
    <row r="36" spans="1:5" s="1" customFormat="1" ht="14.25">
      <c r="A36" s="120" t="s">
        <v>39</v>
      </c>
      <c r="B36" s="142">
        <v>0</v>
      </c>
      <c r="C36" s="121">
        <v>0</v>
      </c>
      <c r="D36" s="121">
        <v>23783</v>
      </c>
      <c r="E36" s="122"/>
    </row>
    <row r="37" spans="1:5" s="1" customFormat="1" ht="14.25">
      <c r="A37" s="120" t="s">
        <v>40</v>
      </c>
      <c r="B37" s="142">
        <v>270</v>
      </c>
      <c r="C37" s="121">
        <v>1067</v>
      </c>
      <c r="D37" s="121">
        <v>1067</v>
      </c>
      <c r="E37" s="122">
        <f t="shared" si="0"/>
        <v>100</v>
      </c>
    </row>
    <row r="38" spans="1:5" s="1" customFormat="1" ht="14.25">
      <c r="A38" s="120" t="s">
        <v>41</v>
      </c>
      <c r="B38" s="142">
        <v>0</v>
      </c>
      <c r="C38" s="121">
        <v>22413</v>
      </c>
      <c r="D38" s="121">
        <v>22413</v>
      </c>
      <c r="E38" s="122">
        <f t="shared" si="0"/>
        <v>100</v>
      </c>
    </row>
    <row r="39" spans="1:5" s="1" customFormat="1" ht="14.25">
      <c r="A39" s="120" t="s">
        <v>42</v>
      </c>
      <c r="B39" s="142">
        <v>70000</v>
      </c>
      <c r="C39" s="121">
        <v>73890</v>
      </c>
      <c r="D39" s="121">
        <v>73890</v>
      </c>
      <c r="E39" s="122">
        <f t="shared" si="0"/>
        <v>100</v>
      </c>
    </row>
    <row r="40" spans="1:5" ht="14.25">
      <c r="A40" s="140" t="s">
        <v>43</v>
      </c>
      <c r="B40" s="142">
        <f>B24+B23+B33+B34+B39</f>
        <v>1354692</v>
      </c>
      <c r="C40" s="121">
        <f>C24+C23+C33+C34+C39</f>
        <v>1387026</v>
      </c>
      <c r="D40" s="121">
        <f>D24+D23+D33+D34+D39</f>
        <v>1421727</v>
      </c>
      <c r="E40" s="122">
        <f t="shared" si="0"/>
        <v>102.50182765139226</v>
      </c>
    </row>
  </sheetData>
  <sheetProtection/>
  <mergeCells count="1">
    <mergeCell ref="A2:E2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17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1" max="1" width="10.25390625" style="73" customWidth="1"/>
    <col min="2" max="2" width="39.875" style="73" customWidth="1"/>
    <col min="3" max="4" width="11.00390625" style="73" customWidth="1"/>
    <col min="5" max="5" width="9.75390625" style="73" customWidth="1"/>
  </cols>
  <sheetData>
    <row r="1" ht="14.25">
      <c r="A1" s="74" t="s">
        <v>1222</v>
      </c>
    </row>
    <row r="2" spans="1:5" ht="37.5" customHeight="1">
      <c r="A2" s="75" t="s">
        <v>1223</v>
      </c>
      <c r="B2" s="75"/>
      <c r="C2" s="75"/>
      <c r="D2" s="75"/>
      <c r="E2" s="75"/>
    </row>
    <row r="3" spans="1:5" ht="14.25">
      <c r="A3" s="76"/>
      <c r="B3" s="76"/>
      <c r="C3" s="77"/>
      <c r="D3" s="77"/>
      <c r="E3" s="78" t="s">
        <v>2</v>
      </c>
    </row>
    <row r="4" spans="1:5" ht="16.5" customHeight="1">
      <c r="A4" s="79" t="s">
        <v>79</v>
      </c>
      <c r="B4" s="79" t="s">
        <v>80</v>
      </c>
      <c r="C4" s="79" t="s">
        <v>1217</v>
      </c>
      <c r="D4" s="79" t="s">
        <v>1218</v>
      </c>
      <c r="E4" s="79" t="s">
        <v>1219</v>
      </c>
    </row>
    <row r="5" spans="1:5" ht="14.25">
      <c r="A5" s="80"/>
      <c r="B5" s="80" t="s">
        <v>81</v>
      </c>
      <c r="C5" s="81">
        <v>835025</v>
      </c>
      <c r="D5" s="82">
        <f>D6+D235+D275+D294+D384+D436+D492+D549+D677+D750+D827+D850+D957+D1015+D1079+D1099+D1129+D1139+D1184+D1205+D1249+D1299+D1302+D1314</f>
        <v>837183</v>
      </c>
      <c r="E5" s="83">
        <f>(D5/C5-1)*100</f>
        <v>0.25843537618635004</v>
      </c>
    </row>
    <row r="6" spans="1:5" ht="14.25">
      <c r="A6" s="80">
        <v>201</v>
      </c>
      <c r="B6" s="80" t="s">
        <v>82</v>
      </c>
      <c r="C6" s="82">
        <v>103835</v>
      </c>
      <c r="D6" s="82">
        <f>D7+D19+D28+D39+D50+D61+D72+D80+D89+D102+D111+D122+D134+D141+D149+D155+D162+D169+D176+D183+D190+D198+D204+D210+D217+D232</f>
        <v>105286</v>
      </c>
      <c r="E6" s="83">
        <f aca="true" t="shared" si="0" ref="E6:E70">(D6/C6-1)*100</f>
        <v>1.3974093513747787</v>
      </c>
    </row>
    <row r="7" spans="1:5" ht="14.25">
      <c r="A7" s="80">
        <v>20101</v>
      </c>
      <c r="B7" s="80" t="s">
        <v>83</v>
      </c>
      <c r="C7" s="84">
        <v>1793</v>
      </c>
      <c r="D7" s="82">
        <f>SUM(D8:D18)</f>
        <v>1955</v>
      </c>
      <c r="E7" s="83">
        <f t="shared" si="0"/>
        <v>9.035136642498598</v>
      </c>
    </row>
    <row r="8" spans="1:5" ht="14.25">
      <c r="A8" s="80">
        <v>2010101</v>
      </c>
      <c r="B8" s="80" t="s">
        <v>84</v>
      </c>
      <c r="C8" s="82">
        <v>1528</v>
      </c>
      <c r="D8" s="82">
        <v>1562</v>
      </c>
      <c r="E8" s="83">
        <f t="shared" si="0"/>
        <v>2.2251308900523625</v>
      </c>
    </row>
    <row r="9" spans="1:5" ht="14.25">
      <c r="A9" s="80">
        <v>2010102</v>
      </c>
      <c r="B9" s="80" t="s">
        <v>85</v>
      </c>
      <c r="C9" s="82">
        <v>262</v>
      </c>
      <c r="D9" s="82">
        <v>374</v>
      </c>
      <c r="E9" s="83">
        <f t="shared" si="0"/>
        <v>42.74809160305344</v>
      </c>
    </row>
    <row r="10" spans="1:5" ht="14.25">
      <c r="A10" s="80">
        <v>2010103</v>
      </c>
      <c r="B10" s="80" t="s">
        <v>86</v>
      </c>
      <c r="C10" s="82">
        <v>0</v>
      </c>
      <c r="D10" s="82"/>
      <c r="E10" s="83"/>
    </row>
    <row r="11" spans="1:5" ht="14.25">
      <c r="A11" s="80">
        <v>2010104</v>
      </c>
      <c r="B11" s="80" t="s">
        <v>87</v>
      </c>
      <c r="C11" s="82">
        <v>0</v>
      </c>
      <c r="D11" s="82"/>
      <c r="E11" s="83"/>
    </row>
    <row r="12" spans="1:5" ht="14.25">
      <c r="A12" s="80">
        <v>2010105</v>
      </c>
      <c r="B12" s="80" t="s">
        <v>88</v>
      </c>
      <c r="C12" s="82">
        <v>0</v>
      </c>
      <c r="D12" s="82"/>
      <c r="E12" s="83"/>
    </row>
    <row r="13" spans="1:5" ht="14.25">
      <c r="A13" s="80">
        <v>2010106</v>
      </c>
      <c r="B13" s="80" t="s">
        <v>89</v>
      </c>
      <c r="C13" s="82">
        <v>0</v>
      </c>
      <c r="D13" s="82"/>
      <c r="E13" s="83"/>
    </row>
    <row r="14" spans="1:5" ht="14.25">
      <c r="A14" s="80">
        <v>2010107</v>
      </c>
      <c r="B14" s="80" t="s">
        <v>90</v>
      </c>
      <c r="C14" s="82">
        <v>0</v>
      </c>
      <c r="D14" s="82"/>
      <c r="E14" s="83"/>
    </row>
    <row r="15" spans="1:5" ht="14.25">
      <c r="A15" s="80">
        <v>2010108</v>
      </c>
      <c r="B15" s="80" t="s">
        <v>91</v>
      </c>
      <c r="C15" s="82">
        <v>0</v>
      </c>
      <c r="D15" s="82"/>
      <c r="E15" s="83"/>
    </row>
    <row r="16" spans="1:5" ht="14.25">
      <c r="A16" s="80">
        <v>2010109</v>
      </c>
      <c r="B16" s="80" t="s">
        <v>92</v>
      </c>
      <c r="C16" s="82">
        <v>0</v>
      </c>
      <c r="D16" s="82"/>
      <c r="E16" s="83"/>
    </row>
    <row r="17" spans="1:5" ht="14.25">
      <c r="A17" s="80">
        <v>2010150</v>
      </c>
      <c r="B17" s="80" t="s">
        <v>93</v>
      </c>
      <c r="C17" s="82">
        <v>3</v>
      </c>
      <c r="D17" s="82">
        <v>19</v>
      </c>
      <c r="E17" s="83">
        <f t="shared" si="0"/>
        <v>533.3333333333333</v>
      </c>
    </row>
    <row r="18" spans="1:5" ht="14.25">
      <c r="A18" s="80">
        <v>2010199</v>
      </c>
      <c r="B18" s="80" t="s">
        <v>94</v>
      </c>
      <c r="C18" s="82">
        <v>0</v>
      </c>
      <c r="D18" s="82"/>
      <c r="E18" s="83"/>
    </row>
    <row r="19" spans="1:5" ht="14.25">
      <c r="A19" s="80">
        <v>20102</v>
      </c>
      <c r="B19" s="80" t="s">
        <v>95</v>
      </c>
      <c r="C19" s="82">
        <v>1665</v>
      </c>
      <c r="D19" s="82">
        <f>SUM(D20:D27)</f>
        <v>1808</v>
      </c>
      <c r="E19" s="83">
        <f t="shared" si="0"/>
        <v>8.588588588588596</v>
      </c>
    </row>
    <row r="20" spans="1:5" ht="14.25">
      <c r="A20" s="80">
        <v>2010201</v>
      </c>
      <c r="B20" s="80" t="s">
        <v>84</v>
      </c>
      <c r="C20" s="82">
        <v>1354</v>
      </c>
      <c r="D20" s="82">
        <v>1264</v>
      </c>
      <c r="E20" s="83">
        <f t="shared" si="0"/>
        <v>-6.646971935007384</v>
      </c>
    </row>
    <row r="21" spans="1:5" ht="14.25">
      <c r="A21" s="80">
        <v>2010202</v>
      </c>
      <c r="B21" s="80" t="s">
        <v>85</v>
      </c>
      <c r="C21" s="82">
        <v>272</v>
      </c>
      <c r="D21" s="82">
        <v>506</v>
      </c>
      <c r="E21" s="83">
        <f t="shared" si="0"/>
        <v>86.02941176470588</v>
      </c>
    </row>
    <row r="22" spans="1:5" ht="14.25">
      <c r="A22" s="80">
        <v>2010203</v>
      </c>
      <c r="B22" s="80" t="s">
        <v>86</v>
      </c>
      <c r="C22" s="82">
        <v>0</v>
      </c>
      <c r="D22" s="82"/>
      <c r="E22" s="83"/>
    </row>
    <row r="23" spans="1:5" ht="14.25">
      <c r="A23" s="80">
        <v>2010204</v>
      </c>
      <c r="B23" s="80" t="s">
        <v>96</v>
      </c>
      <c r="C23" s="82">
        <v>0</v>
      </c>
      <c r="D23" s="82"/>
      <c r="E23" s="83"/>
    </row>
    <row r="24" spans="1:5" ht="14.25">
      <c r="A24" s="80">
        <v>2010205</v>
      </c>
      <c r="B24" s="80" t="s">
        <v>97</v>
      </c>
      <c r="C24" s="82">
        <v>0</v>
      </c>
      <c r="D24" s="82"/>
      <c r="E24" s="83"/>
    </row>
    <row r="25" spans="1:5" ht="14.25">
      <c r="A25" s="80">
        <v>2010206</v>
      </c>
      <c r="B25" s="80" t="s">
        <v>98</v>
      </c>
      <c r="C25" s="82">
        <v>0</v>
      </c>
      <c r="D25" s="82"/>
      <c r="E25" s="83"/>
    </row>
    <row r="26" spans="1:5" ht="14.25">
      <c r="A26" s="80">
        <v>2010250</v>
      </c>
      <c r="B26" s="80" t="s">
        <v>93</v>
      </c>
      <c r="C26" s="82">
        <v>39</v>
      </c>
      <c r="D26" s="82">
        <v>38</v>
      </c>
      <c r="E26" s="83">
        <f t="shared" si="0"/>
        <v>-2.564102564102566</v>
      </c>
    </row>
    <row r="27" spans="1:5" ht="14.25">
      <c r="A27" s="80">
        <v>2010299</v>
      </c>
      <c r="B27" s="80" t="s">
        <v>99</v>
      </c>
      <c r="C27" s="82">
        <v>0</v>
      </c>
      <c r="D27" s="82"/>
      <c r="E27" s="83"/>
    </row>
    <row r="28" spans="1:5" ht="14.25">
      <c r="A28" s="80">
        <v>20103</v>
      </c>
      <c r="B28" s="80" t="s">
        <v>100</v>
      </c>
      <c r="C28" s="82">
        <v>16531</v>
      </c>
      <c r="D28" s="82">
        <f>SUM(D29:D38)</f>
        <v>14892</v>
      </c>
      <c r="E28" s="83">
        <f t="shared" si="0"/>
        <v>-9.914705704434091</v>
      </c>
    </row>
    <row r="29" spans="1:5" ht="14.25">
      <c r="A29" s="80">
        <v>2010301</v>
      </c>
      <c r="B29" s="80" t="s">
        <v>84</v>
      </c>
      <c r="C29" s="82">
        <v>2392</v>
      </c>
      <c r="D29" s="82">
        <v>2405</v>
      </c>
      <c r="E29" s="83">
        <f t="shared" si="0"/>
        <v>0.5434782608695565</v>
      </c>
    </row>
    <row r="30" spans="1:5" ht="14.25">
      <c r="A30" s="80">
        <v>2010302</v>
      </c>
      <c r="B30" s="80" t="s">
        <v>85</v>
      </c>
      <c r="C30" s="82">
        <v>4535</v>
      </c>
      <c r="D30" s="82">
        <v>1854</v>
      </c>
      <c r="E30" s="83">
        <f t="shared" si="0"/>
        <v>-59.11797133406835</v>
      </c>
    </row>
    <row r="31" spans="1:5" ht="14.25">
      <c r="A31" s="80">
        <v>2010303</v>
      </c>
      <c r="B31" s="80" t="s">
        <v>86</v>
      </c>
      <c r="C31" s="82">
        <v>5592</v>
      </c>
      <c r="D31" s="82">
        <v>6178</v>
      </c>
      <c r="E31" s="83">
        <f t="shared" si="0"/>
        <v>10.47925608011444</v>
      </c>
    </row>
    <row r="32" spans="1:5" ht="14.25">
      <c r="A32" s="80">
        <v>2010304</v>
      </c>
      <c r="B32" s="80" t="s">
        <v>101</v>
      </c>
      <c r="C32" s="82">
        <v>0</v>
      </c>
      <c r="D32" s="82"/>
      <c r="E32" s="83"/>
    </row>
    <row r="33" spans="1:5" ht="14.25">
      <c r="A33" s="80">
        <v>2010305</v>
      </c>
      <c r="B33" s="80" t="s">
        <v>102</v>
      </c>
      <c r="C33" s="82">
        <v>458</v>
      </c>
      <c r="D33" s="82">
        <v>372</v>
      </c>
      <c r="E33" s="83">
        <f t="shared" si="0"/>
        <v>-18.777292576419214</v>
      </c>
    </row>
    <row r="34" spans="1:5" ht="14.25">
      <c r="A34" s="80">
        <v>2010306</v>
      </c>
      <c r="B34" s="80" t="s">
        <v>103</v>
      </c>
      <c r="C34" s="82">
        <v>520</v>
      </c>
      <c r="D34" s="82">
        <v>574</v>
      </c>
      <c r="E34" s="83">
        <f t="shared" si="0"/>
        <v>10.384615384615392</v>
      </c>
    </row>
    <row r="35" spans="1:5" ht="14.25">
      <c r="A35" s="80">
        <v>2010308</v>
      </c>
      <c r="B35" s="80" t="s">
        <v>104</v>
      </c>
      <c r="C35" s="82">
        <v>236</v>
      </c>
      <c r="D35" s="82">
        <v>251</v>
      </c>
      <c r="E35" s="83">
        <f t="shared" si="0"/>
        <v>6.355932203389836</v>
      </c>
    </row>
    <row r="36" spans="1:5" ht="14.25">
      <c r="A36" s="80">
        <v>2010309</v>
      </c>
      <c r="B36" s="80" t="s">
        <v>105</v>
      </c>
      <c r="C36" s="82">
        <v>0</v>
      </c>
      <c r="D36" s="82"/>
      <c r="E36" s="83"/>
    </row>
    <row r="37" spans="1:5" ht="14.25">
      <c r="A37" s="80">
        <v>2010350</v>
      </c>
      <c r="B37" s="80" t="s">
        <v>93</v>
      </c>
      <c r="C37" s="82">
        <v>2798</v>
      </c>
      <c r="D37" s="82">
        <v>3083</v>
      </c>
      <c r="E37" s="83">
        <f t="shared" si="0"/>
        <v>10.185847033595419</v>
      </c>
    </row>
    <row r="38" spans="1:5" ht="14.25">
      <c r="A38" s="80">
        <v>2010399</v>
      </c>
      <c r="B38" s="80" t="s">
        <v>106</v>
      </c>
      <c r="C38" s="82">
        <v>0</v>
      </c>
      <c r="D38" s="82">
        <v>175</v>
      </c>
      <c r="E38" s="83"/>
    </row>
    <row r="39" spans="1:5" ht="14.25">
      <c r="A39" s="80">
        <v>20104</v>
      </c>
      <c r="B39" s="80" t="s">
        <v>107</v>
      </c>
      <c r="C39" s="82">
        <v>1903</v>
      </c>
      <c r="D39" s="82">
        <f>SUM(D40:D49)</f>
        <v>2727</v>
      </c>
      <c r="E39" s="83">
        <f t="shared" si="0"/>
        <v>43.30005254860747</v>
      </c>
    </row>
    <row r="40" spans="1:5" ht="14.25">
      <c r="A40" s="80">
        <v>2010401</v>
      </c>
      <c r="B40" s="80" t="s">
        <v>84</v>
      </c>
      <c r="C40" s="82">
        <v>1090</v>
      </c>
      <c r="D40" s="82">
        <v>1067</v>
      </c>
      <c r="E40" s="83">
        <f t="shared" si="0"/>
        <v>-2.110091743119269</v>
      </c>
    </row>
    <row r="41" spans="1:5" ht="14.25">
      <c r="A41" s="80">
        <v>2010402</v>
      </c>
      <c r="B41" s="80" t="s">
        <v>85</v>
      </c>
      <c r="C41" s="82">
        <v>264</v>
      </c>
      <c r="D41" s="82">
        <v>274</v>
      </c>
      <c r="E41" s="83">
        <f t="shared" si="0"/>
        <v>3.7878787878787845</v>
      </c>
    </row>
    <row r="42" spans="1:5" ht="14.25">
      <c r="A42" s="80">
        <v>2010403</v>
      </c>
      <c r="B42" s="80" t="s">
        <v>86</v>
      </c>
      <c r="C42" s="82">
        <v>0</v>
      </c>
      <c r="D42" s="82"/>
      <c r="E42" s="83"/>
    </row>
    <row r="43" spans="1:5" ht="14.25">
      <c r="A43" s="80">
        <v>2010404</v>
      </c>
      <c r="B43" s="80" t="s">
        <v>108</v>
      </c>
      <c r="C43" s="82">
        <v>0</v>
      </c>
      <c r="D43" s="82"/>
      <c r="E43" s="83"/>
    </row>
    <row r="44" spans="1:5" ht="14.25">
      <c r="A44" s="80">
        <v>2010405</v>
      </c>
      <c r="B44" s="80" t="s">
        <v>109</v>
      </c>
      <c r="C44" s="82">
        <v>0</v>
      </c>
      <c r="D44" s="82"/>
      <c r="E44" s="83"/>
    </row>
    <row r="45" spans="1:5" ht="14.25">
      <c r="A45" s="80">
        <v>2010406</v>
      </c>
      <c r="B45" s="80" t="s">
        <v>110</v>
      </c>
      <c r="C45" s="82">
        <v>0</v>
      </c>
      <c r="D45" s="82"/>
      <c r="E45" s="83"/>
    </row>
    <row r="46" spans="1:5" ht="14.25">
      <c r="A46" s="80">
        <v>2010407</v>
      </c>
      <c r="B46" s="80" t="s">
        <v>111</v>
      </c>
      <c r="C46" s="82">
        <v>0</v>
      </c>
      <c r="D46" s="82">
        <v>200</v>
      </c>
      <c r="E46" s="83"/>
    </row>
    <row r="47" spans="1:5" ht="14.25">
      <c r="A47" s="80">
        <v>2010408</v>
      </c>
      <c r="B47" s="80" t="s">
        <v>112</v>
      </c>
      <c r="C47" s="82">
        <v>29</v>
      </c>
      <c r="D47" s="82">
        <v>20</v>
      </c>
      <c r="E47" s="83">
        <f t="shared" si="0"/>
        <v>-31.034482758620683</v>
      </c>
    </row>
    <row r="48" spans="1:5" ht="14.25">
      <c r="A48" s="80">
        <v>2010450</v>
      </c>
      <c r="B48" s="80" t="s">
        <v>93</v>
      </c>
      <c r="C48" s="82">
        <v>281</v>
      </c>
      <c r="D48" s="82">
        <v>266</v>
      </c>
      <c r="E48" s="83">
        <f t="shared" si="0"/>
        <v>-5.338078291814952</v>
      </c>
    </row>
    <row r="49" spans="1:5" ht="14.25">
      <c r="A49" s="80">
        <v>2010499</v>
      </c>
      <c r="B49" s="80" t="s">
        <v>113</v>
      </c>
      <c r="C49" s="82">
        <v>239</v>
      </c>
      <c r="D49" s="82">
        <v>900</v>
      </c>
      <c r="E49" s="83">
        <f t="shared" si="0"/>
        <v>276.56903765690373</v>
      </c>
    </row>
    <row r="50" spans="1:5" ht="14.25">
      <c r="A50" s="80">
        <v>20105</v>
      </c>
      <c r="B50" s="80" t="s">
        <v>114</v>
      </c>
      <c r="C50" s="82">
        <v>904</v>
      </c>
      <c r="D50" s="82">
        <f>SUM(D51:D60)</f>
        <v>971</v>
      </c>
      <c r="E50" s="83">
        <f t="shared" si="0"/>
        <v>7.411504424778759</v>
      </c>
    </row>
    <row r="51" spans="1:5" ht="14.25">
      <c r="A51" s="80">
        <v>2010501</v>
      </c>
      <c r="B51" s="80" t="s">
        <v>84</v>
      </c>
      <c r="C51" s="82">
        <v>624</v>
      </c>
      <c r="D51" s="82">
        <v>653</v>
      </c>
      <c r="E51" s="83">
        <f t="shared" si="0"/>
        <v>4.647435897435903</v>
      </c>
    </row>
    <row r="52" spans="1:5" ht="14.25">
      <c r="A52" s="80">
        <v>2010502</v>
      </c>
      <c r="B52" s="80" t="s">
        <v>85</v>
      </c>
      <c r="C52" s="82">
        <v>0</v>
      </c>
      <c r="D52" s="82"/>
      <c r="E52" s="83"/>
    </row>
    <row r="53" spans="1:5" ht="14.25">
      <c r="A53" s="80">
        <v>2010503</v>
      </c>
      <c r="B53" s="80" t="s">
        <v>86</v>
      </c>
      <c r="C53" s="82">
        <v>0</v>
      </c>
      <c r="D53" s="82"/>
      <c r="E53" s="83"/>
    </row>
    <row r="54" spans="1:5" ht="14.25">
      <c r="A54" s="80">
        <v>2010504</v>
      </c>
      <c r="B54" s="80" t="s">
        <v>115</v>
      </c>
      <c r="C54" s="82">
        <v>0</v>
      </c>
      <c r="D54" s="82"/>
      <c r="E54" s="83"/>
    </row>
    <row r="55" spans="1:5" ht="14.25">
      <c r="A55" s="80">
        <v>2010505</v>
      </c>
      <c r="B55" s="80" t="s">
        <v>116</v>
      </c>
      <c r="C55" s="82">
        <v>171</v>
      </c>
      <c r="D55" s="82">
        <v>193</v>
      </c>
      <c r="E55" s="83">
        <f t="shared" si="0"/>
        <v>12.865497076023402</v>
      </c>
    </row>
    <row r="56" spans="1:5" ht="14.25">
      <c r="A56" s="80">
        <v>2010506</v>
      </c>
      <c r="B56" s="80" t="s">
        <v>117</v>
      </c>
      <c r="C56" s="82">
        <v>0</v>
      </c>
      <c r="D56" s="82"/>
      <c r="E56" s="83"/>
    </row>
    <row r="57" spans="1:5" ht="14.25">
      <c r="A57" s="80">
        <v>2010507</v>
      </c>
      <c r="B57" s="80" t="s">
        <v>118</v>
      </c>
      <c r="C57" s="82">
        <v>0</v>
      </c>
      <c r="D57" s="82">
        <v>30</v>
      </c>
      <c r="E57" s="83"/>
    </row>
    <row r="58" spans="1:5" ht="14.25">
      <c r="A58" s="80">
        <v>2010508</v>
      </c>
      <c r="B58" s="80" t="s">
        <v>119</v>
      </c>
      <c r="C58" s="82">
        <v>0</v>
      </c>
      <c r="D58" s="82"/>
      <c r="E58" s="83"/>
    </row>
    <row r="59" spans="1:5" ht="14.25">
      <c r="A59" s="80">
        <v>2010550</v>
      </c>
      <c r="B59" s="80" t="s">
        <v>93</v>
      </c>
      <c r="C59" s="82">
        <v>109</v>
      </c>
      <c r="D59" s="82">
        <v>95</v>
      </c>
      <c r="E59" s="83">
        <f t="shared" si="0"/>
        <v>-12.844036697247708</v>
      </c>
    </row>
    <row r="60" spans="1:5" ht="14.25">
      <c r="A60" s="80">
        <v>2010599</v>
      </c>
      <c r="B60" s="80" t="s">
        <v>120</v>
      </c>
      <c r="C60" s="82">
        <v>0</v>
      </c>
      <c r="D60" s="82"/>
      <c r="E60" s="83"/>
    </row>
    <row r="61" spans="1:5" ht="14.25">
      <c r="A61" s="80">
        <v>20106</v>
      </c>
      <c r="B61" s="80" t="s">
        <v>121</v>
      </c>
      <c r="C61" s="82">
        <v>3717</v>
      </c>
      <c r="D61" s="82">
        <f>SUM(D62:D71)</f>
        <v>3729</v>
      </c>
      <c r="E61" s="83">
        <f t="shared" si="0"/>
        <v>0.32284100080710587</v>
      </c>
    </row>
    <row r="62" spans="1:5" ht="14.25">
      <c r="A62" s="80">
        <v>2010601</v>
      </c>
      <c r="B62" s="80" t="s">
        <v>84</v>
      </c>
      <c r="C62" s="82">
        <v>1776</v>
      </c>
      <c r="D62" s="82">
        <v>1823</v>
      </c>
      <c r="E62" s="83">
        <f t="shared" si="0"/>
        <v>2.646396396396389</v>
      </c>
    </row>
    <row r="63" spans="1:5" ht="14.25">
      <c r="A63" s="80">
        <v>2010602</v>
      </c>
      <c r="B63" s="80" t="s">
        <v>85</v>
      </c>
      <c r="C63" s="82">
        <v>40</v>
      </c>
      <c r="D63" s="82">
        <v>41</v>
      </c>
      <c r="E63" s="83">
        <f t="shared" si="0"/>
        <v>2.499999999999991</v>
      </c>
    </row>
    <row r="64" spans="1:5" ht="14.25">
      <c r="A64" s="80">
        <v>2010603</v>
      </c>
      <c r="B64" s="80" t="s">
        <v>86</v>
      </c>
      <c r="C64" s="82">
        <v>0</v>
      </c>
      <c r="D64" s="82"/>
      <c r="E64" s="83"/>
    </row>
    <row r="65" spans="1:5" ht="14.25">
      <c r="A65" s="80">
        <v>2010604</v>
      </c>
      <c r="B65" s="80" t="s">
        <v>122</v>
      </c>
      <c r="C65" s="82">
        <v>0</v>
      </c>
      <c r="D65" s="82"/>
      <c r="E65" s="83"/>
    </row>
    <row r="66" spans="1:5" ht="14.25">
      <c r="A66" s="80">
        <v>2010605</v>
      </c>
      <c r="B66" s="80" t="s">
        <v>123</v>
      </c>
      <c r="C66" s="82">
        <v>0</v>
      </c>
      <c r="D66" s="82"/>
      <c r="E66" s="83"/>
    </row>
    <row r="67" spans="1:5" ht="14.25">
      <c r="A67" s="80">
        <v>2010606</v>
      </c>
      <c r="B67" s="80" t="s">
        <v>124</v>
      </c>
      <c r="C67" s="82">
        <v>0</v>
      </c>
      <c r="D67" s="82"/>
      <c r="E67" s="83"/>
    </row>
    <row r="68" spans="1:5" ht="14.25">
      <c r="A68" s="80">
        <v>2010607</v>
      </c>
      <c r="B68" s="80" t="s">
        <v>125</v>
      </c>
      <c r="C68" s="82">
        <v>220</v>
      </c>
      <c r="D68" s="82">
        <v>170</v>
      </c>
      <c r="E68" s="83">
        <f t="shared" si="0"/>
        <v>-22.72727272727273</v>
      </c>
    </row>
    <row r="69" spans="1:5" ht="14.25">
      <c r="A69" s="80">
        <v>2010608</v>
      </c>
      <c r="B69" s="80" t="s">
        <v>126</v>
      </c>
      <c r="C69" s="82">
        <v>1360</v>
      </c>
      <c r="D69" s="82">
        <v>1400</v>
      </c>
      <c r="E69" s="83">
        <f t="shared" si="0"/>
        <v>2.941176470588225</v>
      </c>
    </row>
    <row r="70" spans="1:5" ht="14.25">
      <c r="A70" s="80">
        <v>2010650</v>
      </c>
      <c r="B70" s="80" t="s">
        <v>93</v>
      </c>
      <c r="C70" s="82">
        <v>321</v>
      </c>
      <c r="D70" s="82">
        <v>295</v>
      </c>
      <c r="E70" s="83">
        <f t="shared" si="0"/>
        <v>-8.09968847352025</v>
      </c>
    </row>
    <row r="71" spans="1:5" ht="14.25">
      <c r="A71" s="80">
        <v>2010699</v>
      </c>
      <c r="B71" s="80" t="s">
        <v>127</v>
      </c>
      <c r="C71" s="82">
        <v>0</v>
      </c>
      <c r="D71" s="82"/>
      <c r="E71" s="83"/>
    </row>
    <row r="72" spans="1:5" ht="14.25">
      <c r="A72" s="80">
        <v>20107</v>
      </c>
      <c r="B72" s="80" t="s">
        <v>128</v>
      </c>
      <c r="C72" s="82">
        <v>9965</v>
      </c>
      <c r="D72" s="82">
        <f>SUM(D73:D79)</f>
        <v>10400</v>
      </c>
      <c r="E72" s="83">
        <f>(D72/C72-1)*100</f>
        <v>4.365278474661305</v>
      </c>
    </row>
    <row r="73" spans="1:5" ht="14.25">
      <c r="A73" s="80">
        <v>2010701</v>
      </c>
      <c r="B73" s="80" t="s">
        <v>84</v>
      </c>
      <c r="C73" s="82">
        <v>0</v>
      </c>
      <c r="D73" s="82"/>
      <c r="E73" s="83"/>
    </row>
    <row r="74" spans="1:5" ht="14.25">
      <c r="A74" s="80">
        <v>2010702</v>
      </c>
      <c r="B74" s="80" t="s">
        <v>85</v>
      </c>
      <c r="C74" s="82">
        <v>9965</v>
      </c>
      <c r="D74" s="82">
        <v>10000</v>
      </c>
      <c r="E74" s="83">
        <f>(D74/C74-1)*100</f>
        <v>0.351229302558953</v>
      </c>
    </row>
    <row r="75" spans="1:5" ht="14.25">
      <c r="A75" s="80">
        <v>2010703</v>
      </c>
      <c r="B75" s="80" t="s">
        <v>86</v>
      </c>
      <c r="C75" s="82">
        <v>0</v>
      </c>
      <c r="D75" s="82"/>
      <c r="E75" s="83"/>
    </row>
    <row r="76" spans="1:5" ht="14.25">
      <c r="A76" s="80">
        <v>2010709</v>
      </c>
      <c r="B76" s="80" t="s">
        <v>125</v>
      </c>
      <c r="C76" s="82">
        <v>0</v>
      </c>
      <c r="D76" s="82"/>
      <c r="E76" s="83"/>
    </row>
    <row r="77" spans="1:5" ht="14.25">
      <c r="A77" s="80">
        <v>2010710</v>
      </c>
      <c r="B77" s="80" t="s">
        <v>129</v>
      </c>
      <c r="C77" s="82">
        <v>0</v>
      </c>
      <c r="D77" s="82">
        <v>400</v>
      </c>
      <c r="E77" s="83"/>
    </row>
    <row r="78" spans="1:5" ht="14.25">
      <c r="A78" s="80">
        <v>2010750</v>
      </c>
      <c r="B78" s="80" t="s">
        <v>93</v>
      </c>
      <c r="C78" s="82">
        <v>0</v>
      </c>
      <c r="D78" s="82"/>
      <c r="E78" s="83"/>
    </row>
    <row r="79" spans="1:5" ht="14.25">
      <c r="A79" s="80">
        <v>2010799</v>
      </c>
      <c r="B79" s="80" t="s">
        <v>130</v>
      </c>
      <c r="C79" s="82">
        <v>0</v>
      </c>
      <c r="D79" s="82"/>
      <c r="E79" s="83"/>
    </row>
    <row r="80" spans="1:5" ht="14.25">
      <c r="A80" s="80">
        <v>20108</v>
      </c>
      <c r="B80" s="80" t="s">
        <v>131</v>
      </c>
      <c r="C80" s="82">
        <v>1262</v>
      </c>
      <c r="D80" s="82">
        <f>SUM(D81:D88)</f>
        <v>1234</v>
      </c>
      <c r="E80" s="83">
        <f>(D80/C80-1)*100</f>
        <v>-2.2187004754358197</v>
      </c>
    </row>
    <row r="81" spans="1:5" ht="14.25">
      <c r="A81" s="80">
        <v>2010801</v>
      </c>
      <c r="B81" s="80" t="s">
        <v>84</v>
      </c>
      <c r="C81" s="82">
        <v>462</v>
      </c>
      <c r="D81" s="82">
        <v>474</v>
      </c>
      <c r="E81" s="83">
        <f>(D81/C81-1)*100</f>
        <v>2.5974025974025983</v>
      </c>
    </row>
    <row r="82" spans="1:5" ht="14.25">
      <c r="A82" s="80">
        <v>2010802</v>
      </c>
      <c r="B82" s="80" t="s">
        <v>85</v>
      </c>
      <c r="C82" s="82">
        <v>0</v>
      </c>
      <c r="D82" s="82"/>
      <c r="E82" s="83"/>
    </row>
    <row r="83" spans="1:5" ht="14.25">
      <c r="A83" s="80">
        <v>2010803</v>
      </c>
      <c r="B83" s="80" t="s">
        <v>86</v>
      </c>
      <c r="C83" s="82">
        <v>0</v>
      </c>
      <c r="D83" s="82"/>
      <c r="E83" s="83"/>
    </row>
    <row r="84" spans="1:5" ht="14.25">
      <c r="A84" s="80">
        <v>2010804</v>
      </c>
      <c r="B84" s="80" t="s">
        <v>132</v>
      </c>
      <c r="C84" s="82">
        <v>526</v>
      </c>
      <c r="D84" s="82">
        <v>501</v>
      </c>
      <c r="E84" s="83">
        <f>(D84/C84-1)*100</f>
        <v>-4.752851711026618</v>
      </c>
    </row>
    <row r="85" spans="1:5" ht="14.25">
      <c r="A85" s="80">
        <v>2010805</v>
      </c>
      <c r="B85" s="80" t="s">
        <v>133</v>
      </c>
      <c r="C85" s="82">
        <v>0</v>
      </c>
      <c r="D85" s="82"/>
      <c r="E85" s="83"/>
    </row>
    <row r="86" spans="1:5" ht="14.25">
      <c r="A86" s="80">
        <v>2010806</v>
      </c>
      <c r="B86" s="80" t="s">
        <v>125</v>
      </c>
      <c r="C86" s="82">
        <v>0</v>
      </c>
      <c r="D86" s="82"/>
      <c r="E86" s="83"/>
    </row>
    <row r="87" spans="1:5" ht="14.25">
      <c r="A87" s="80">
        <v>2010850</v>
      </c>
      <c r="B87" s="80" t="s">
        <v>93</v>
      </c>
      <c r="C87" s="82">
        <v>274</v>
      </c>
      <c r="D87" s="82">
        <v>259</v>
      </c>
      <c r="E87" s="83">
        <f>(D87/C87-1)*100</f>
        <v>-5.474452554744524</v>
      </c>
    </row>
    <row r="88" spans="1:5" ht="14.25">
      <c r="A88" s="80">
        <v>2010899</v>
      </c>
      <c r="B88" s="80" t="s">
        <v>134</v>
      </c>
      <c r="C88" s="82">
        <v>0</v>
      </c>
      <c r="D88" s="82"/>
      <c r="E88" s="83"/>
    </row>
    <row r="89" spans="1:5" ht="14.25">
      <c r="A89" s="80">
        <v>20109</v>
      </c>
      <c r="B89" s="80" t="s">
        <v>135</v>
      </c>
      <c r="C89" s="82">
        <v>591</v>
      </c>
      <c r="D89" s="82">
        <f>SUM(D90:D101)</f>
        <v>0</v>
      </c>
      <c r="E89" s="83">
        <f>(D89/C89-1)*100</f>
        <v>-100</v>
      </c>
    </row>
    <row r="90" spans="1:5" ht="14.25">
      <c r="A90" s="80">
        <v>2010901</v>
      </c>
      <c r="B90" s="80" t="s">
        <v>84</v>
      </c>
      <c r="C90" s="82">
        <v>0</v>
      </c>
      <c r="D90" s="82"/>
      <c r="E90" s="83"/>
    </row>
    <row r="91" spans="1:5" ht="14.25">
      <c r="A91" s="80">
        <v>2010902</v>
      </c>
      <c r="B91" s="80" t="s">
        <v>85</v>
      </c>
      <c r="C91" s="82">
        <v>0</v>
      </c>
      <c r="D91" s="82"/>
      <c r="E91" s="83"/>
    </row>
    <row r="92" spans="1:5" ht="14.25">
      <c r="A92" s="80">
        <v>2010903</v>
      </c>
      <c r="B92" s="80" t="s">
        <v>86</v>
      </c>
      <c r="C92" s="82">
        <v>0</v>
      </c>
      <c r="D92" s="82"/>
      <c r="E92" s="83"/>
    </row>
    <row r="93" spans="1:5" ht="14.25">
      <c r="A93" s="80">
        <v>2010905</v>
      </c>
      <c r="B93" s="80" t="s">
        <v>136</v>
      </c>
      <c r="C93" s="82">
        <v>0</v>
      </c>
      <c r="D93" s="82"/>
      <c r="E93" s="83"/>
    </row>
    <row r="94" spans="1:5" ht="14.25">
      <c r="A94" s="80">
        <v>2010907</v>
      </c>
      <c r="B94" s="80" t="s">
        <v>137</v>
      </c>
      <c r="C94" s="82">
        <v>0</v>
      </c>
      <c r="D94" s="82"/>
      <c r="E94" s="83"/>
    </row>
    <row r="95" spans="1:5" ht="14.25">
      <c r="A95" s="80">
        <v>2010908</v>
      </c>
      <c r="B95" s="80" t="s">
        <v>125</v>
      </c>
      <c r="C95" s="82">
        <v>0</v>
      </c>
      <c r="D95" s="82"/>
      <c r="E95" s="83"/>
    </row>
    <row r="96" spans="1:5" ht="14.25">
      <c r="A96" s="80">
        <v>2010909</v>
      </c>
      <c r="B96" s="80" t="s">
        <v>138</v>
      </c>
      <c r="C96" s="82">
        <v>0</v>
      </c>
      <c r="D96" s="82"/>
      <c r="E96" s="83"/>
    </row>
    <row r="97" spans="1:5" ht="14.25">
      <c r="A97" s="80">
        <v>2010910</v>
      </c>
      <c r="B97" s="80" t="s">
        <v>139</v>
      </c>
      <c r="C97" s="82">
        <v>0</v>
      </c>
      <c r="D97" s="82"/>
      <c r="E97" s="83"/>
    </row>
    <row r="98" spans="1:5" ht="14.25">
      <c r="A98" s="80">
        <v>2010911</v>
      </c>
      <c r="B98" s="80" t="s">
        <v>140</v>
      </c>
      <c r="C98" s="82">
        <v>0</v>
      </c>
      <c r="D98" s="82"/>
      <c r="E98" s="83"/>
    </row>
    <row r="99" spans="1:5" ht="14.25">
      <c r="A99" s="80">
        <v>2010912</v>
      </c>
      <c r="B99" s="80" t="s">
        <v>141</v>
      </c>
      <c r="C99" s="82">
        <v>0</v>
      </c>
      <c r="D99" s="82"/>
      <c r="E99" s="83"/>
    </row>
    <row r="100" spans="1:5" ht="14.25">
      <c r="A100" s="80">
        <v>2010950</v>
      </c>
      <c r="B100" s="80" t="s">
        <v>93</v>
      </c>
      <c r="C100" s="82">
        <v>0</v>
      </c>
      <c r="D100" s="82"/>
      <c r="E100" s="83"/>
    </row>
    <row r="101" spans="1:5" ht="14.25">
      <c r="A101" s="80">
        <v>2010999</v>
      </c>
      <c r="B101" s="80" t="s">
        <v>142</v>
      </c>
      <c r="C101" s="82">
        <v>591</v>
      </c>
      <c r="D101" s="82"/>
      <c r="E101" s="83">
        <f>(D101/C101-1)*100</f>
        <v>-100</v>
      </c>
    </row>
    <row r="102" spans="1:5" ht="14.25">
      <c r="A102" s="80">
        <v>20111</v>
      </c>
      <c r="B102" s="80" t="s">
        <v>143</v>
      </c>
      <c r="C102" s="82">
        <v>3719</v>
      </c>
      <c r="D102" s="82">
        <f>SUM(D103:D110)</f>
        <v>3799</v>
      </c>
      <c r="E102" s="83">
        <f>(D102/C102-1)*100</f>
        <v>2.151115891368649</v>
      </c>
    </row>
    <row r="103" spans="1:5" ht="14.25">
      <c r="A103" s="80">
        <v>2011101</v>
      </c>
      <c r="B103" s="80" t="s">
        <v>84</v>
      </c>
      <c r="C103" s="82">
        <v>3252</v>
      </c>
      <c r="D103" s="82">
        <v>3364</v>
      </c>
      <c r="E103" s="83">
        <f>(D103/C103-1)*100</f>
        <v>3.444034440344401</v>
      </c>
    </row>
    <row r="104" spans="1:5" ht="14.25">
      <c r="A104" s="80">
        <v>2011102</v>
      </c>
      <c r="B104" s="80" t="s">
        <v>85</v>
      </c>
      <c r="C104" s="82">
        <v>467</v>
      </c>
      <c r="D104" s="82">
        <v>435</v>
      </c>
      <c r="E104" s="83">
        <f>(D104/C104-1)*100</f>
        <v>-6.852248394004279</v>
      </c>
    </row>
    <row r="105" spans="1:5" ht="14.25">
      <c r="A105" s="80">
        <v>2011103</v>
      </c>
      <c r="B105" s="80" t="s">
        <v>86</v>
      </c>
      <c r="C105" s="82">
        <v>0</v>
      </c>
      <c r="D105" s="82"/>
      <c r="E105" s="83"/>
    </row>
    <row r="106" spans="1:5" ht="14.25">
      <c r="A106" s="80">
        <v>2011104</v>
      </c>
      <c r="B106" s="80" t="s">
        <v>144</v>
      </c>
      <c r="C106" s="82">
        <v>0</v>
      </c>
      <c r="D106" s="82"/>
      <c r="E106" s="83"/>
    </row>
    <row r="107" spans="1:5" ht="14.25">
      <c r="A107" s="80">
        <v>2011105</v>
      </c>
      <c r="B107" s="80" t="s">
        <v>145</v>
      </c>
      <c r="C107" s="82">
        <v>0</v>
      </c>
      <c r="D107" s="82"/>
      <c r="E107" s="83"/>
    </row>
    <row r="108" spans="1:5" ht="14.25">
      <c r="A108" s="80">
        <v>2011106</v>
      </c>
      <c r="B108" s="80" t="s">
        <v>146</v>
      </c>
      <c r="C108" s="82">
        <v>0</v>
      </c>
      <c r="D108" s="82"/>
      <c r="E108" s="83"/>
    </row>
    <row r="109" spans="1:5" ht="14.25">
      <c r="A109" s="80">
        <v>2011150</v>
      </c>
      <c r="B109" s="80" t="s">
        <v>93</v>
      </c>
      <c r="C109" s="82">
        <v>0</v>
      </c>
      <c r="D109" s="82"/>
      <c r="E109" s="83"/>
    </row>
    <row r="110" spans="1:5" ht="14.25">
      <c r="A110" s="80">
        <v>2011199</v>
      </c>
      <c r="B110" s="80" t="s">
        <v>147</v>
      </c>
      <c r="C110" s="82">
        <v>0</v>
      </c>
      <c r="D110" s="82"/>
      <c r="E110" s="83"/>
    </row>
    <row r="111" spans="1:5" ht="14.25">
      <c r="A111" s="80">
        <v>20113</v>
      </c>
      <c r="B111" s="80" t="s">
        <v>148</v>
      </c>
      <c r="C111" s="82">
        <v>6087</v>
      </c>
      <c r="D111" s="82">
        <f>SUM(D112:D121)</f>
        <v>6758</v>
      </c>
      <c r="E111" s="83">
        <f>(D111/C111-1)*100</f>
        <v>11.023492689337932</v>
      </c>
    </row>
    <row r="112" spans="1:5" ht="14.25">
      <c r="A112" s="80">
        <v>2011301</v>
      </c>
      <c r="B112" s="80" t="s">
        <v>84</v>
      </c>
      <c r="C112" s="82">
        <v>2460</v>
      </c>
      <c r="D112" s="82">
        <v>2809</v>
      </c>
      <c r="E112" s="83">
        <f>(D112/C112-1)*100</f>
        <v>14.186991869918696</v>
      </c>
    </row>
    <row r="113" spans="1:5" ht="14.25">
      <c r="A113" s="80">
        <v>2011302</v>
      </c>
      <c r="B113" s="80" t="s">
        <v>85</v>
      </c>
      <c r="C113" s="82">
        <v>975</v>
      </c>
      <c r="D113" s="82">
        <v>948</v>
      </c>
      <c r="E113" s="83">
        <f>(D113/C113-1)*100</f>
        <v>-2.7692307692307683</v>
      </c>
    </row>
    <row r="114" spans="1:5" ht="14.25">
      <c r="A114" s="80">
        <v>2011303</v>
      </c>
      <c r="B114" s="80" t="s">
        <v>86</v>
      </c>
      <c r="C114" s="82">
        <v>0</v>
      </c>
      <c r="D114" s="82"/>
      <c r="E114" s="83"/>
    </row>
    <row r="115" spans="1:5" ht="14.25">
      <c r="A115" s="80">
        <v>2011304</v>
      </c>
      <c r="B115" s="80" t="s">
        <v>149</v>
      </c>
      <c r="C115" s="82">
        <v>0</v>
      </c>
      <c r="D115" s="82"/>
      <c r="E115" s="83"/>
    </row>
    <row r="116" spans="1:5" ht="14.25">
      <c r="A116" s="80">
        <v>2011305</v>
      </c>
      <c r="B116" s="80" t="s">
        <v>150</v>
      </c>
      <c r="C116" s="82">
        <v>0</v>
      </c>
      <c r="D116" s="82"/>
      <c r="E116" s="83"/>
    </row>
    <row r="117" spans="1:5" ht="14.25">
      <c r="A117" s="80">
        <v>2011306</v>
      </c>
      <c r="B117" s="80" t="s">
        <v>151</v>
      </c>
      <c r="C117" s="82">
        <v>0</v>
      </c>
      <c r="D117" s="82"/>
      <c r="E117" s="83"/>
    </row>
    <row r="118" spans="1:5" ht="14.25">
      <c r="A118" s="80">
        <v>2011307</v>
      </c>
      <c r="B118" s="80" t="s">
        <v>152</v>
      </c>
      <c r="C118" s="82">
        <v>0</v>
      </c>
      <c r="D118" s="82"/>
      <c r="E118" s="83"/>
    </row>
    <row r="119" spans="1:5" ht="14.25">
      <c r="A119" s="80">
        <v>2011308</v>
      </c>
      <c r="B119" s="80" t="s">
        <v>153</v>
      </c>
      <c r="C119" s="82">
        <v>1330</v>
      </c>
      <c r="D119" s="82">
        <v>1808</v>
      </c>
      <c r="E119" s="83">
        <f>(D119/C119-1)*100</f>
        <v>35.93984962406016</v>
      </c>
    </row>
    <row r="120" spans="1:5" ht="14.25">
      <c r="A120" s="80">
        <v>2011350</v>
      </c>
      <c r="B120" s="80" t="s">
        <v>93</v>
      </c>
      <c r="C120" s="82">
        <v>1322</v>
      </c>
      <c r="D120" s="82">
        <v>1193</v>
      </c>
      <c r="E120" s="83">
        <f>(D120/C120-1)*100</f>
        <v>-9.75794251134644</v>
      </c>
    </row>
    <row r="121" spans="1:5" ht="14.25">
      <c r="A121" s="80">
        <v>2011399</v>
      </c>
      <c r="B121" s="80" t="s">
        <v>154</v>
      </c>
      <c r="C121" s="82">
        <v>0</v>
      </c>
      <c r="D121" s="82"/>
      <c r="E121" s="83"/>
    </row>
    <row r="122" spans="1:5" ht="14.25">
      <c r="A122" s="80">
        <v>20114</v>
      </c>
      <c r="B122" s="80" t="s">
        <v>155</v>
      </c>
      <c r="C122" s="82">
        <v>0</v>
      </c>
      <c r="D122" s="82">
        <f>SUM(D123:D133)</f>
        <v>0</v>
      </c>
      <c r="E122" s="83"/>
    </row>
    <row r="123" spans="1:5" ht="14.25">
      <c r="A123" s="80">
        <v>2011401</v>
      </c>
      <c r="B123" s="80" t="s">
        <v>84</v>
      </c>
      <c r="C123" s="82">
        <v>0</v>
      </c>
      <c r="D123" s="82"/>
      <c r="E123" s="83"/>
    </row>
    <row r="124" spans="1:5" ht="14.25">
      <c r="A124" s="80">
        <v>2011402</v>
      </c>
      <c r="B124" s="80" t="s">
        <v>85</v>
      </c>
      <c r="C124" s="82">
        <v>0</v>
      </c>
      <c r="D124" s="82"/>
      <c r="E124" s="83"/>
    </row>
    <row r="125" spans="1:5" ht="14.25">
      <c r="A125" s="80">
        <v>2011403</v>
      </c>
      <c r="B125" s="80" t="s">
        <v>86</v>
      </c>
      <c r="C125" s="82">
        <v>0</v>
      </c>
      <c r="D125" s="82"/>
      <c r="E125" s="83"/>
    </row>
    <row r="126" spans="1:5" ht="14.25">
      <c r="A126" s="80">
        <v>2011404</v>
      </c>
      <c r="B126" s="80" t="s">
        <v>156</v>
      </c>
      <c r="C126" s="82">
        <v>0</v>
      </c>
      <c r="D126" s="82"/>
      <c r="E126" s="83"/>
    </row>
    <row r="127" spans="1:5" ht="14.25">
      <c r="A127" s="80">
        <v>2011405</v>
      </c>
      <c r="B127" s="80" t="s">
        <v>157</v>
      </c>
      <c r="C127" s="82">
        <v>0</v>
      </c>
      <c r="D127" s="82"/>
      <c r="E127" s="83"/>
    </row>
    <row r="128" spans="1:5" ht="14.25">
      <c r="A128" s="80">
        <v>2011408</v>
      </c>
      <c r="B128" s="80" t="s">
        <v>158</v>
      </c>
      <c r="C128" s="82">
        <v>0</v>
      </c>
      <c r="D128" s="82"/>
      <c r="E128" s="83"/>
    </row>
    <row r="129" spans="1:5" ht="14.25">
      <c r="A129" s="80">
        <v>2011409</v>
      </c>
      <c r="B129" s="80" t="s">
        <v>159</v>
      </c>
      <c r="C129" s="82">
        <v>0</v>
      </c>
      <c r="D129" s="82"/>
      <c r="E129" s="83"/>
    </row>
    <row r="130" spans="1:5" ht="14.25">
      <c r="A130" s="80">
        <v>2011410</v>
      </c>
      <c r="B130" s="80" t="s">
        <v>160</v>
      </c>
      <c r="C130" s="82">
        <v>0</v>
      </c>
      <c r="D130" s="82"/>
      <c r="E130" s="83"/>
    </row>
    <row r="131" spans="1:5" ht="14.25">
      <c r="A131" s="80">
        <v>2011411</v>
      </c>
      <c r="B131" s="80" t="s">
        <v>161</v>
      </c>
      <c r="C131" s="82">
        <v>0</v>
      </c>
      <c r="D131" s="82"/>
      <c r="E131" s="83"/>
    </row>
    <row r="132" spans="1:5" ht="14.25">
      <c r="A132" s="80">
        <v>2011450</v>
      </c>
      <c r="B132" s="80" t="s">
        <v>93</v>
      </c>
      <c r="C132" s="82">
        <v>0</v>
      </c>
      <c r="D132" s="82"/>
      <c r="E132" s="83"/>
    </row>
    <row r="133" spans="1:5" ht="14.25">
      <c r="A133" s="80">
        <v>2011499</v>
      </c>
      <c r="B133" s="80" t="s">
        <v>162</v>
      </c>
      <c r="C133" s="82">
        <v>0</v>
      </c>
      <c r="D133" s="82"/>
      <c r="E133" s="83"/>
    </row>
    <row r="134" spans="1:5" ht="14.25">
      <c r="A134" s="80">
        <v>20123</v>
      </c>
      <c r="B134" s="80" t="s">
        <v>163</v>
      </c>
      <c r="C134" s="82">
        <v>0</v>
      </c>
      <c r="D134" s="82">
        <f>SUM(D135:D140)</f>
        <v>0</v>
      </c>
      <c r="E134" s="83"/>
    </row>
    <row r="135" spans="1:5" ht="14.25">
      <c r="A135" s="80">
        <v>2012301</v>
      </c>
      <c r="B135" s="80" t="s">
        <v>84</v>
      </c>
      <c r="C135" s="82">
        <v>0</v>
      </c>
      <c r="D135" s="82"/>
      <c r="E135" s="83"/>
    </row>
    <row r="136" spans="1:5" ht="14.25">
      <c r="A136" s="80">
        <v>2012302</v>
      </c>
      <c r="B136" s="80" t="s">
        <v>85</v>
      </c>
      <c r="C136" s="82">
        <v>0</v>
      </c>
      <c r="D136" s="82"/>
      <c r="E136" s="83"/>
    </row>
    <row r="137" spans="1:5" ht="14.25">
      <c r="A137" s="80">
        <v>2012303</v>
      </c>
      <c r="B137" s="80" t="s">
        <v>86</v>
      </c>
      <c r="C137" s="82">
        <v>0</v>
      </c>
      <c r="D137" s="82"/>
      <c r="E137" s="83"/>
    </row>
    <row r="138" spans="1:5" ht="14.25">
      <c r="A138" s="80">
        <v>2012304</v>
      </c>
      <c r="B138" s="80" t="s">
        <v>164</v>
      </c>
      <c r="C138" s="82">
        <v>0</v>
      </c>
      <c r="D138" s="82"/>
      <c r="E138" s="83"/>
    </row>
    <row r="139" spans="1:5" ht="14.25">
      <c r="A139" s="80">
        <v>2012350</v>
      </c>
      <c r="B139" s="80" t="s">
        <v>93</v>
      </c>
      <c r="C139" s="82">
        <v>0</v>
      </c>
      <c r="D139" s="82"/>
      <c r="E139" s="83"/>
    </row>
    <row r="140" spans="1:5" ht="14.25">
      <c r="A140" s="80">
        <v>2012399</v>
      </c>
      <c r="B140" s="80" t="s">
        <v>165</v>
      </c>
      <c r="C140" s="82">
        <v>0</v>
      </c>
      <c r="D140" s="82"/>
      <c r="E140" s="83"/>
    </row>
    <row r="141" spans="1:5" ht="14.25">
      <c r="A141" s="80">
        <v>20125</v>
      </c>
      <c r="B141" s="80" t="s">
        <v>166</v>
      </c>
      <c r="C141" s="82">
        <v>275</v>
      </c>
      <c r="D141" s="82">
        <f>SUM(D142:D148)</f>
        <v>299</v>
      </c>
      <c r="E141" s="83">
        <f aca="true" t="shared" si="1" ref="E134:E197">(D141/C141-1)*100</f>
        <v>8.727272727272716</v>
      </c>
    </row>
    <row r="142" spans="1:5" ht="14.25">
      <c r="A142" s="80">
        <v>2012501</v>
      </c>
      <c r="B142" s="80" t="s">
        <v>84</v>
      </c>
      <c r="C142" s="82">
        <v>111</v>
      </c>
      <c r="D142" s="82">
        <v>115</v>
      </c>
      <c r="E142" s="83">
        <f t="shared" si="1"/>
        <v>3.603603603603611</v>
      </c>
    </row>
    <row r="143" spans="1:5" ht="14.25">
      <c r="A143" s="80">
        <v>2012502</v>
      </c>
      <c r="B143" s="80" t="s">
        <v>85</v>
      </c>
      <c r="C143" s="82">
        <v>0</v>
      </c>
      <c r="D143" s="82"/>
      <c r="E143" s="83"/>
    </row>
    <row r="144" spans="1:5" ht="14.25">
      <c r="A144" s="80">
        <v>2012503</v>
      </c>
      <c r="B144" s="80" t="s">
        <v>86</v>
      </c>
      <c r="C144" s="82">
        <v>0</v>
      </c>
      <c r="D144" s="82"/>
      <c r="E144" s="83"/>
    </row>
    <row r="145" spans="1:5" ht="14.25">
      <c r="A145" s="80">
        <v>2012504</v>
      </c>
      <c r="B145" s="80" t="s">
        <v>167</v>
      </c>
      <c r="C145" s="82">
        <v>0</v>
      </c>
      <c r="D145" s="82"/>
      <c r="E145" s="83"/>
    </row>
    <row r="146" spans="1:5" ht="14.25">
      <c r="A146" s="80">
        <v>2012505</v>
      </c>
      <c r="B146" s="80" t="s">
        <v>168</v>
      </c>
      <c r="C146" s="82">
        <v>83</v>
      </c>
      <c r="D146" s="82">
        <v>102</v>
      </c>
      <c r="E146" s="83">
        <f t="shared" si="1"/>
        <v>22.891566265060238</v>
      </c>
    </row>
    <row r="147" spans="1:5" ht="14.25">
      <c r="A147" s="80">
        <v>2012550</v>
      </c>
      <c r="B147" s="80" t="s">
        <v>93</v>
      </c>
      <c r="C147" s="82">
        <v>81</v>
      </c>
      <c r="D147" s="82">
        <v>82</v>
      </c>
      <c r="E147" s="83">
        <f t="shared" si="1"/>
        <v>1.2345679012345734</v>
      </c>
    </row>
    <row r="148" spans="1:5" ht="14.25">
      <c r="A148" s="80">
        <v>2012599</v>
      </c>
      <c r="B148" s="80" t="s">
        <v>169</v>
      </c>
      <c r="C148" s="82">
        <v>0</v>
      </c>
      <c r="D148" s="82"/>
      <c r="E148" s="83"/>
    </row>
    <row r="149" spans="1:5" ht="14.25">
      <c r="A149" s="80">
        <v>20126</v>
      </c>
      <c r="B149" s="80" t="s">
        <v>170</v>
      </c>
      <c r="C149" s="82">
        <v>580</v>
      </c>
      <c r="D149" s="82">
        <f>SUM(D150:D154)</f>
        <v>460</v>
      </c>
      <c r="E149" s="83">
        <f t="shared" si="1"/>
        <v>-20.68965517241379</v>
      </c>
    </row>
    <row r="150" spans="1:5" ht="14.25">
      <c r="A150" s="80">
        <v>2012601</v>
      </c>
      <c r="B150" s="80" t="s">
        <v>84</v>
      </c>
      <c r="C150" s="82">
        <v>392</v>
      </c>
      <c r="D150" s="82">
        <v>405</v>
      </c>
      <c r="E150" s="83">
        <f t="shared" si="1"/>
        <v>3.316326530612246</v>
      </c>
    </row>
    <row r="151" spans="1:5" ht="14.25">
      <c r="A151" s="80">
        <v>2012602</v>
      </c>
      <c r="B151" s="80" t="s">
        <v>85</v>
      </c>
      <c r="C151" s="82">
        <v>0</v>
      </c>
      <c r="D151" s="82"/>
      <c r="E151" s="83"/>
    </row>
    <row r="152" spans="1:5" ht="14.25">
      <c r="A152" s="80">
        <v>2012603</v>
      </c>
      <c r="B152" s="80" t="s">
        <v>86</v>
      </c>
      <c r="C152" s="82">
        <v>0</v>
      </c>
      <c r="D152" s="82"/>
      <c r="E152" s="83"/>
    </row>
    <row r="153" spans="1:5" ht="14.25">
      <c r="A153" s="80">
        <v>2012604</v>
      </c>
      <c r="B153" s="80" t="s">
        <v>171</v>
      </c>
      <c r="C153" s="82">
        <v>188</v>
      </c>
      <c r="D153" s="82">
        <v>55</v>
      </c>
      <c r="E153" s="83">
        <f t="shared" si="1"/>
        <v>-70.74468085106382</v>
      </c>
    </row>
    <row r="154" spans="1:5" ht="14.25">
      <c r="A154" s="80">
        <v>2012699</v>
      </c>
      <c r="B154" s="80" t="s">
        <v>172</v>
      </c>
      <c r="C154" s="82">
        <v>0</v>
      </c>
      <c r="D154" s="82"/>
      <c r="E154" s="83"/>
    </row>
    <row r="155" spans="1:5" ht="14.25">
      <c r="A155" s="80">
        <v>20128</v>
      </c>
      <c r="B155" s="80" t="s">
        <v>173</v>
      </c>
      <c r="C155" s="82">
        <v>392</v>
      </c>
      <c r="D155" s="82">
        <f>SUM(D156:D161)</f>
        <v>381</v>
      </c>
      <c r="E155" s="83">
        <f t="shared" si="1"/>
        <v>-2.8061224489795866</v>
      </c>
    </row>
    <row r="156" spans="1:5" ht="14.25">
      <c r="A156" s="80">
        <v>2012801</v>
      </c>
      <c r="B156" s="80" t="s">
        <v>84</v>
      </c>
      <c r="C156" s="82">
        <v>340</v>
      </c>
      <c r="D156" s="82">
        <v>334</v>
      </c>
      <c r="E156" s="83">
        <f t="shared" si="1"/>
        <v>-1.764705882352946</v>
      </c>
    </row>
    <row r="157" spans="1:5" ht="14.25">
      <c r="A157" s="80">
        <v>2012802</v>
      </c>
      <c r="B157" s="80" t="s">
        <v>85</v>
      </c>
      <c r="C157" s="82">
        <v>40</v>
      </c>
      <c r="D157" s="82">
        <v>42</v>
      </c>
      <c r="E157" s="83">
        <f t="shared" si="1"/>
        <v>5.000000000000004</v>
      </c>
    </row>
    <row r="158" spans="1:5" ht="14.25">
      <c r="A158" s="80">
        <v>2012803</v>
      </c>
      <c r="B158" s="80" t="s">
        <v>86</v>
      </c>
      <c r="C158" s="82">
        <v>0</v>
      </c>
      <c r="D158" s="82"/>
      <c r="E158" s="83"/>
    </row>
    <row r="159" spans="1:5" ht="14.25">
      <c r="A159" s="80">
        <v>2012804</v>
      </c>
      <c r="B159" s="80" t="s">
        <v>98</v>
      </c>
      <c r="C159" s="82">
        <v>0</v>
      </c>
      <c r="D159" s="82"/>
      <c r="E159" s="83"/>
    </row>
    <row r="160" spans="1:5" ht="14.25">
      <c r="A160" s="80">
        <v>2012850</v>
      </c>
      <c r="B160" s="80" t="s">
        <v>93</v>
      </c>
      <c r="C160" s="82">
        <v>0</v>
      </c>
      <c r="D160" s="82"/>
      <c r="E160" s="83"/>
    </row>
    <row r="161" spans="1:5" ht="14.25">
      <c r="A161" s="80">
        <v>2012899</v>
      </c>
      <c r="B161" s="80" t="s">
        <v>174</v>
      </c>
      <c r="C161" s="82">
        <v>12</v>
      </c>
      <c r="D161" s="82">
        <v>5</v>
      </c>
      <c r="E161" s="83">
        <f t="shared" si="1"/>
        <v>-58.33333333333333</v>
      </c>
    </row>
    <row r="162" spans="1:5" ht="14.25">
      <c r="A162" s="80">
        <v>20129</v>
      </c>
      <c r="B162" s="80" t="s">
        <v>175</v>
      </c>
      <c r="C162" s="82">
        <v>1966</v>
      </c>
      <c r="D162" s="82">
        <f>SUM(D163:D168)</f>
        <v>2006</v>
      </c>
      <c r="E162" s="83">
        <f t="shared" si="1"/>
        <v>2.0345879959308144</v>
      </c>
    </row>
    <row r="163" spans="1:5" ht="14.25">
      <c r="A163" s="80">
        <v>2012901</v>
      </c>
      <c r="B163" s="80" t="s">
        <v>84</v>
      </c>
      <c r="C163" s="82">
        <v>925</v>
      </c>
      <c r="D163" s="82">
        <v>912</v>
      </c>
      <c r="E163" s="83">
        <f t="shared" si="1"/>
        <v>-1.4054054054054022</v>
      </c>
    </row>
    <row r="164" spans="1:5" ht="14.25">
      <c r="A164" s="80">
        <v>2012902</v>
      </c>
      <c r="B164" s="80" t="s">
        <v>85</v>
      </c>
      <c r="C164" s="82">
        <v>295</v>
      </c>
      <c r="D164" s="82">
        <v>356</v>
      </c>
      <c r="E164" s="83">
        <f t="shared" si="1"/>
        <v>20.67796610169492</v>
      </c>
    </row>
    <row r="165" spans="1:5" ht="14.25">
      <c r="A165" s="80">
        <v>2012903</v>
      </c>
      <c r="B165" s="80" t="s">
        <v>86</v>
      </c>
      <c r="C165" s="82">
        <v>0</v>
      </c>
      <c r="D165" s="82"/>
      <c r="E165" s="83"/>
    </row>
    <row r="166" spans="1:5" ht="14.25">
      <c r="A166" s="80">
        <v>2012906</v>
      </c>
      <c r="B166" s="80" t="s">
        <v>176</v>
      </c>
      <c r="C166" s="82">
        <v>69</v>
      </c>
      <c r="D166" s="82">
        <v>315</v>
      </c>
      <c r="E166" s="83">
        <f t="shared" si="1"/>
        <v>356.52173913043475</v>
      </c>
    </row>
    <row r="167" spans="1:5" ht="14.25">
      <c r="A167" s="80">
        <v>2012950</v>
      </c>
      <c r="B167" s="80" t="s">
        <v>93</v>
      </c>
      <c r="C167" s="82">
        <v>423</v>
      </c>
      <c r="D167" s="82">
        <v>412</v>
      </c>
      <c r="E167" s="83">
        <f t="shared" si="1"/>
        <v>-2.6004728132387744</v>
      </c>
    </row>
    <row r="168" spans="1:5" ht="14.25">
      <c r="A168" s="80">
        <v>2012999</v>
      </c>
      <c r="B168" s="80" t="s">
        <v>177</v>
      </c>
      <c r="C168" s="82">
        <v>254</v>
      </c>
      <c r="D168" s="82">
        <v>11</v>
      </c>
      <c r="E168" s="83">
        <f t="shared" si="1"/>
        <v>-95.66929133858267</v>
      </c>
    </row>
    <row r="169" spans="1:5" ht="14.25">
      <c r="A169" s="80">
        <v>20131</v>
      </c>
      <c r="B169" s="80" t="s">
        <v>178</v>
      </c>
      <c r="C169" s="82">
        <v>3815</v>
      </c>
      <c r="D169" s="82">
        <f>SUM(D170:D175)</f>
        <v>4194</v>
      </c>
      <c r="E169" s="83">
        <f t="shared" si="1"/>
        <v>9.934469200524255</v>
      </c>
    </row>
    <row r="170" spans="1:5" ht="14.25">
      <c r="A170" s="80">
        <v>2013101</v>
      </c>
      <c r="B170" s="80" t="s">
        <v>84</v>
      </c>
      <c r="C170" s="82">
        <v>2409</v>
      </c>
      <c r="D170" s="82">
        <v>2484</v>
      </c>
      <c r="E170" s="83">
        <f t="shared" si="1"/>
        <v>3.1133250311332406</v>
      </c>
    </row>
    <row r="171" spans="1:5" ht="14.25">
      <c r="A171" s="80">
        <v>2013102</v>
      </c>
      <c r="B171" s="80" t="s">
        <v>85</v>
      </c>
      <c r="C171" s="82">
        <v>28</v>
      </c>
      <c r="D171" s="82">
        <v>34</v>
      </c>
      <c r="E171" s="83">
        <f t="shared" si="1"/>
        <v>21.42857142857142</v>
      </c>
    </row>
    <row r="172" spans="1:5" ht="14.25">
      <c r="A172" s="80">
        <v>2013103</v>
      </c>
      <c r="B172" s="80" t="s">
        <v>86</v>
      </c>
      <c r="C172" s="82">
        <v>0</v>
      </c>
      <c r="D172" s="82"/>
      <c r="E172" s="83"/>
    </row>
    <row r="173" spans="1:5" ht="14.25">
      <c r="A173" s="80">
        <v>2013105</v>
      </c>
      <c r="B173" s="80" t="s">
        <v>179</v>
      </c>
      <c r="C173" s="82">
        <v>10</v>
      </c>
      <c r="D173" s="82">
        <v>60</v>
      </c>
      <c r="E173" s="83">
        <f t="shared" si="1"/>
        <v>500</v>
      </c>
    </row>
    <row r="174" spans="1:5" ht="14.25">
      <c r="A174" s="80">
        <v>2013150</v>
      </c>
      <c r="B174" s="80" t="s">
        <v>93</v>
      </c>
      <c r="C174" s="82">
        <v>530</v>
      </c>
      <c r="D174" s="82">
        <v>488</v>
      </c>
      <c r="E174" s="83">
        <f t="shared" si="1"/>
        <v>-7.924528301886791</v>
      </c>
    </row>
    <row r="175" spans="1:5" ht="14.25">
      <c r="A175" s="80">
        <v>2013199</v>
      </c>
      <c r="B175" s="80" t="s">
        <v>180</v>
      </c>
      <c r="C175" s="82">
        <v>838</v>
      </c>
      <c r="D175" s="82">
        <v>1128</v>
      </c>
      <c r="E175" s="83">
        <f t="shared" si="1"/>
        <v>34.60620525059666</v>
      </c>
    </row>
    <row r="176" spans="1:5" ht="14.25">
      <c r="A176" s="80">
        <v>20132</v>
      </c>
      <c r="B176" s="80" t="s">
        <v>181</v>
      </c>
      <c r="C176" s="82">
        <v>25182</v>
      </c>
      <c r="D176" s="82">
        <f>SUM(D177:D182)</f>
        <v>29696</v>
      </c>
      <c r="E176" s="83">
        <f t="shared" si="1"/>
        <v>17.925502342943368</v>
      </c>
    </row>
    <row r="177" spans="1:5" ht="14.25">
      <c r="A177" s="80">
        <v>2013201</v>
      </c>
      <c r="B177" s="80" t="s">
        <v>84</v>
      </c>
      <c r="C177" s="82">
        <v>910</v>
      </c>
      <c r="D177" s="82">
        <v>965</v>
      </c>
      <c r="E177" s="83">
        <f t="shared" si="1"/>
        <v>6.043956043956045</v>
      </c>
    </row>
    <row r="178" spans="1:5" ht="14.25">
      <c r="A178" s="80">
        <v>2013202</v>
      </c>
      <c r="B178" s="80" t="s">
        <v>85</v>
      </c>
      <c r="C178" s="82">
        <v>23701</v>
      </c>
      <c r="D178" s="82">
        <v>28441</v>
      </c>
      <c r="E178" s="83">
        <f t="shared" si="1"/>
        <v>19.999156153748785</v>
      </c>
    </row>
    <row r="179" spans="1:5" ht="14.25">
      <c r="A179" s="80">
        <v>2013203</v>
      </c>
      <c r="B179" s="80" t="s">
        <v>86</v>
      </c>
      <c r="C179" s="82">
        <v>0</v>
      </c>
      <c r="D179" s="82"/>
      <c r="E179" s="83"/>
    </row>
    <row r="180" spans="1:5" ht="14.25">
      <c r="A180" s="80">
        <v>2013204</v>
      </c>
      <c r="B180" s="80" t="s">
        <v>182</v>
      </c>
      <c r="C180" s="82">
        <v>433</v>
      </c>
      <c r="D180" s="82">
        <v>157</v>
      </c>
      <c r="E180" s="83">
        <f t="shared" si="1"/>
        <v>-63.74133949191686</v>
      </c>
    </row>
    <row r="181" spans="1:5" ht="14.25">
      <c r="A181" s="80">
        <v>2013250</v>
      </c>
      <c r="B181" s="80" t="s">
        <v>93</v>
      </c>
      <c r="C181" s="82">
        <v>138</v>
      </c>
      <c r="D181" s="82">
        <v>133</v>
      </c>
      <c r="E181" s="83">
        <f t="shared" si="1"/>
        <v>-3.6231884057971064</v>
      </c>
    </row>
    <row r="182" spans="1:5" ht="14.25">
      <c r="A182" s="80">
        <v>2013299</v>
      </c>
      <c r="B182" s="80" t="s">
        <v>183</v>
      </c>
      <c r="C182" s="82">
        <v>0</v>
      </c>
      <c r="D182" s="82"/>
      <c r="E182" s="83"/>
    </row>
    <row r="183" spans="1:5" ht="14.25">
      <c r="A183" s="80">
        <v>20133</v>
      </c>
      <c r="B183" s="80" t="s">
        <v>184</v>
      </c>
      <c r="C183" s="82">
        <v>2922</v>
      </c>
      <c r="D183" s="82">
        <f>SUM(D184:D189)</f>
        <v>3113</v>
      </c>
      <c r="E183" s="83">
        <f t="shared" si="1"/>
        <v>6.53661875427789</v>
      </c>
    </row>
    <row r="184" spans="1:5" ht="14.25">
      <c r="A184" s="80">
        <v>2013301</v>
      </c>
      <c r="B184" s="80" t="s">
        <v>84</v>
      </c>
      <c r="C184" s="82">
        <v>627</v>
      </c>
      <c r="D184" s="82">
        <v>629</v>
      </c>
      <c r="E184" s="83">
        <f t="shared" si="1"/>
        <v>0.31897926634769647</v>
      </c>
    </row>
    <row r="185" spans="1:5" ht="14.25">
      <c r="A185" s="80">
        <v>2013302</v>
      </c>
      <c r="B185" s="80" t="s">
        <v>85</v>
      </c>
      <c r="C185" s="82">
        <v>2109</v>
      </c>
      <c r="D185" s="82">
        <v>2314</v>
      </c>
      <c r="E185" s="83">
        <f t="shared" si="1"/>
        <v>9.72024656235182</v>
      </c>
    </row>
    <row r="186" spans="1:5" ht="14.25">
      <c r="A186" s="80">
        <v>2013303</v>
      </c>
      <c r="B186" s="80" t="s">
        <v>86</v>
      </c>
      <c r="C186" s="82">
        <v>0</v>
      </c>
      <c r="D186" s="82"/>
      <c r="E186" s="83"/>
    </row>
    <row r="187" spans="1:5" ht="14.25">
      <c r="A187" s="80">
        <v>2013304</v>
      </c>
      <c r="B187" s="80" t="s">
        <v>185</v>
      </c>
      <c r="C187" s="82">
        <v>0</v>
      </c>
      <c r="D187" s="82"/>
      <c r="E187" s="83"/>
    </row>
    <row r="188" spans="1:5" ht="14.25">
      <c r="A188" s="80">
        <v>2013350</v>
      </c>
      <c r="B188" s="80" t="s">
        <v>93</v>
      </c>
      <c r="C188" s="82">
        <v>179</v>
      </c>
      <c r="D188" s="82">
        <v>170</v>
      </c>
      <c r="E188" s="83">
        <f t="shared" si="1"/>
        <v>-5.027932960893855</v>
      </c>
    </row>
    <row r="189" spans="1:5" ht="14.25">
      <c r="A189" s="80">
        <v>2013399</v>
      </c>
      <c r="B189" s="80" t="s">
        <v>186</v>
      </c>
      <c r="C189" s="82">
        <v>7</v>
      </c>
      <c r="D189" s="82"/>
      <c r="E189" s="83">
        <f t="shared" si="1"/>
        <v>-100</v>
      </c>
    </row>
    <row r="190" spans="1:5" ht="14.25">
      <c r="A190" s="80">
        <v>20134</v>
      </c>
      <c r="B190" s="80" t="s">
        <v>187</v>
      </c>
      <c r="C190" s="82">
        <v>1235</v>
      </c>
      <c r="D190" s="82">
        <f>SUM(D191:D197)</f>
        <v>985</v>
      </c>
      <c r="E190" s="83">
        <f t="shared" si="1"/>
        <v>-20.24291497975709</v>
      </c>
    </row>
    <row r="191" spans="1:5" ht="14.25">
      <c r="A191" s="80">
        <v>2013401</v>
      </c>
      <c r="B191" s="80" t="s">
        <v>84</v>
      </c>
      <c r="C191" s="82">
        <v>460</v>
      </c>
      <c r="D191" s="82">
        <v>447</v>
      </c>
      <c r="E191" s="83">
        <f t="shared" si="1"/>
        <v>-2.826086956521734</v>
      </c>
    </row>
    <row r="192" spans="1:5" ht="14.25">
      <c r="A192" s="80">
        <v>2013402</v>
      </c>
      <c r="B192" s="80" t="s">
        <v>85</v>
      </c>
      <c r="C192" s="82">
        <v>356</v>
      </c>
      <c r="D192" s="82">
        <v>238</v>
      </c>
      <c r="E192" s="83">
        <f t="shared" si="1"/>
        <v>-33.14606741573034</v>
      </c>
    </row>
    <row r="193" spans="1:5" ht="14.25">
      <c r="A193" s="80">
        <v>2013403</v>
      </c>
      <c r="B193" s="80" t="s">
        <v>86</v>
      </c>
      <c r="C193" s="82">
        <v>0</v>
      </c>
      <c r="D193" s="82"/>
      <c r="E193" s="83"/>
    </row>
    <row r="194" spans="1:5" ht="14.25">
      <c r="A194" s="80">
        <v>2013404</v>
      </c>
      <c r="B194" s="80" t="s">
        <v>188</v>
      </c>
      <c r="C194" s="82">
        <v>0</v>
      </c>
      <c r="D194" s="82"/>
      <c r="E194" s="83"/>
    </row>
    <row r="195" spans="1:5" ht="14.25">
      <c r="A195" s="80">
        <v>2013405</v>
      </c>
      <c r="B195" s="80" t="s">
        <v>189</v>
      </c>
      <c r="C195" s="82">
        <v>0</v>
      </c>
      <c r="D195" s="82"/>
      <c r="E195" s="83"/>
    </row>
    <row r="196" spans="1:5" ht="14.25">
      <c r="A196" s="80">
        <v>2013450</v>
      </c>
      <c r="B196" s="80" t="s">
        <v>93</v>
      </c>
      <c r="C196" s="82">
        <v>237</v>
      </c>
      <c r="D196" s="82">
        <v>213</v>
      </c>
      <c r="E196" s="83">
        <f t="shared" si="1"/>
        <v>-10.126582278481012</v>
      </c>
    </row>
    <row r="197" spans="1:5" ht="14.25">
      <c r="A197" s="80">
        <v>2013499</v>
      </c>
      <c r="B197" s="80" t="s">
        <v>190</v>
      </c>
      <c r="C197" s="82">
        <v>182</v>
      </c>
      <c r="D197" s="82">
        <v>87</v>
      </c>
      <c r="E197" s="83">
        <f t="shared" si="1"/>
        <v>-52.19780219780219</v>
      </c>
    </row>
    <row r="198" spans="1:5" ht="14.25">
      <c r="A198" s="80">
        <v>20135</v>
      </c>
      <c r="B198" s="80" t="s">
        <v>191</v>
      </c>
      <c r="C198" s="82">
        <v>0</v>
      </c>
      <c r="D198" s="82">
        <f>SUM(D199:D203)</f>
        <v>0</v>
      </c>
      <c r="E198" s="83"/>
    </row>
    <row r="199" spans="1:5" ht="14.25">
      <c r="A199" s="80">
        <v>2013501</v>
      </c>
      <c r="B199" s="80" t="s">
        <v>84</v>
      </c>
      <c r="C199" s="82">
        <v>0</v>
      </c>
      <c r="D199" s="82"/>
      <c r="E199" s="83"/>
    </row>
    <row r="200" spans="1:5" ht="14.25">
      <c r="A200" s="80">
        <v>2013502</v>
      </c>
      <c r="B200" s="80" t="s">
        <v>85</v>
      </c>
      <c r="C200" s="82">
        <v>0</v>
      </c>
      <c r="D200" s="82"/>
      <c r="E200" s="83"/>
    </row>
    <row r="201" spans="1:5" ht="14.25">
      <c r="A201" s="80">
        <v>2013503</v>
      </c>
      <c r="B201" s="80" t="s">
        <v>86</v>
      </c>
      <c r="C201" s="82">
        <v>0</v>
      </c>
      <c r="D201" s="82"/>
      <c r="E201" s="83"/>
    </row>
    <row r="202" spans="1:5" ht="14.25">
      <c r="A202" s="80">
        <v>2013550</v>
      </c>
      <c r="B202" s="80" t="s">
        <v>93</v>
      </c>
      <c r="C202" s="82">
        <v>0</v>
      </c>
      <c r="D202" s="82"/>
      <c r="E202" s="83"/>
    </row>
    <row r="203" spans="1:5" ht="14.25">
      <c r="A203" s="80">
        <v>2013599</v>
      </c>
      <c r="B203" s="80" t="s">
        <v>192</v>
      </c>
      <c r="C203" s="82">
        <v>0</v>
      </c>
      <c r="D203" s="82"/>
      <c r="E203" s="83"/>
    </row>
    <row r="204" spans="1:5" ht="14.25">
      <c r="A204" s="80">
        <v>20136</v>
      </c>
      <c r="B204" s="80" t="s">
        <v>193</v>
      </c>
      <c r="C204" s="82">
        <v>884</v>
      </c>
      <c r="D204" s="82">
        <f>SUM(D205:D209)</f>
        <v>899</v>
      </c>
      <c r="E204" s="83">
        <f>(D204/C204-1)*100</f>
        <v>1.6968325791855143</v>
      </c>
    </row>
    <row r="205" spans="1:5" ht="14.25">
      <c r="A205" s="80">
        <v>2013601</v>
      </c>
      <c r="B205" s="80" t="s">
        <v>84</v>
      </c>
      <c r="C205" s="82">
        <v>363</v>
      </c>
      <c r="D205" s="82">
        <v>358</v>
      </c>
      <c r="E205" s="83">
        <f>(D205/C205-1)*100</f>
        <v>-1.377410468319562</v>
      </c>
    </row>
    <row r="206" spans="1:5" ht="14.25">
      <c r="A206" s="80">
        <v>2013602</v>
      </c>
      <c r="B206" s="80" t="s">
        <v>85</v>
      </c>
      <c r="C206" s="82">
        <v>1</v>
      </c>
      <c r="D206" s="82">
        <v>30</v>
      </c>
      <c r="E206" s="83">
        <f>(D206/C206-1)*100</f>
        <v>2900</v>
      </c>
    </row>
    <row r="207" spans="1:5" ht="14.25">
      <c r="A207" s="80">
        <v>2013603</v>
      </c>
      <c r="B207" s="80" t="s">
        <v>86</v>
      </c>
      <c r="C207" s="82">
        <v>0</v>
      </c>
      <c r="D207" s="82"/>
      <c r="E207" s="83"/>
    </row>
    <row r="208" spans="1:5" ht="14.25">
      <c r="A208" s="80">
        <v>2013650</v>
      </c>
      <c r="B208" s="80" t="s">
        <v>93</v>
      </c>
      <c r="C208" s="82">
        <v>158</v>
      </c>
      <c r="D208" s="82">
        <v>155</v>
      </c>
      <c r="E208" s="83">
        <f>(D208/C208-1)*100</f>
        <v>-1.898734177215189</v>
      </c>
    </row>
    <row r="209" spans="1:5" ht="14.25">
      <c r="A209" s="80">
        <v>2013699</v>
      </c>
      <c r="B209" s="80" t="s">
        <v>194</v>
      </c>
      <c r="C209" s="82">
        <v>362</v>
      </c>
      <c r="D209" s="82">
        <v>356</v>
      </c>
      <c r="E209" s="83">
        <f>(D209/C209-1)*100</f>
        <v>-1.6574585635359074</v>
      </c>
    </row>
    <row r="210" spans="1:5" ht="14.25">
      <c r="A210" s="80">
        <v>20137</v>
      </c>
      <c r="B210" s="80" t="s">
        <v>195</v>
      </c>
      <c r="C210" s="82">
        <v>0</v>
      </c>
      <c r="D210" s="82">
        <f>SUM(D211:D216)</f>
        <v>0</v>
      </c>
      <c r="E210" s="83"/>
    </row>
    <row r="211" spans="1:5" ht="14.25">
      <c r="A211" s="80">
        <v>2013701</v>
      </c>
      <c r="B211" s="80" t="s">
        <v>84</v>
      </c>
      <c r="C211" s="82">
        <v>0</v>
      </c>
      <c r="D211" s="82"/>
      <c r="E211" s="83"/>
    </row>
    <row r="212" spans="1:5" ht="14.25">
      <c r="A212" s="80">
        <v>2013702</v>
      </c>
      <c r="B212" s="80" t="s">
        <v>85</v>
      </c>
      <c r="C212" s="82">
        <v>0</v>
      </c>
      <c r="D212" s="82"/>
      <c r="E212" s="83"/>
    </row>
    <row r="213" spans="1:5" ht="14.25">
      <c r="A213" s="80">
        <v>2013703</v>
      </c>
      <c r="B213" s="80" t="s">
        <v>86</v>
      </c>
      <c r="C213" s="82">
        <v>0</v>
      </c>
      <c r="D213" s="82"/>
      <c r="E213" s="83"/>
    </row>
    <row r="214" spans="1:5" ht="14.25">
      <c r="A214" s="80">
        <v>2013704</v>
      </c>
      <c r="B214" s="80" t="s">
        <v>196</v>
      </c>
      <c r="C214" s="82">
        <v>0</v>
      </c>
      <c r="D214" s="82"/>
      <c r="E214" s="83"/>
    </row>
    <row r="215" spans="1:5" ht="14.25">
      <c r="A215" s="80">
        <v>2013750</v>
      </c>
      <c r="B215" s="80" t="s">
        <v>93</v>
      </c>
      <c r="C215" s="82">
        <v>0</v>
      </c>
      <c r="D215" s="82"/>
      <c r="E215" s="83"/>
    </row>
    <row r="216" spans="1:5" ht="14.25">
      <c r="A216" s="80">
        <v>2013799</v>
      </c>
      <c r="B216" s="80" t="s">
        <v>197</v>
      </c>
      <c r="C216" s="82">
        <v>0</v>
      </c>
      <c r="D216" s="82"/>
      <c r="E216" s="83"/>
    </row>
    <row r="217" spans="1:5" ht="14.25">
      <c r="A217" s="80">
        <v>20138</v>
      </c>
      <c r="B217" s="80" t="s">
        <v>198</v>
      </c>
      <c r="C217" s="82">
        <v>13772</v>
      </c>
      <c r="D217" s="82">
        <f>SUM(D218:D231)</f>
        <v>10180</v>
      </c>
      <c r="E217" s="83">
        <f>(D217/C217-1)*100</f>
        <v>-26.081905315132147</v>
      </c>
    </row>
    <row r="218" spans="1:5" ht="14.25">
      <c r="A218" s="80">
        <v>2013801</v>
      </c>
      <c r="B218" s="80" t="s">
        <v>84</v>
      </c>
      <c r="C218" s="82">
        <v>6087</v>
      </c>
      <c r="D218" s="82">
        <v>6303</v>
      </c>
      <c r="E218" s="83">
        <f>(D218/C218-1)*100</f>
        <v>3.548546081813697</v>
      </c>
    </row>
    <row r="219" spans="1:5" ht="14.25">
      <c r="A219" s="80">
        <v>2013802</v>
      </c>
      <c r="B219" s="80" t="s">
        <v>85</v>
      </c>
      <c r="C219" s="82">
        <v>0</v>
      </c>
      <c r="D219" s="82"/>
      <c r="E219" s="83"/>
    </row>
    <row r="220" spans="1:5" ht="14.25">
      <c r="A220" s="80">
        <v>2013803</v>
      </c>
      <c r="B220" s="80" t="s">
        <v>86</v>
      </c>
      <c r="C220" s="82">
        <v>0</v>
      </c>
      <c r="D220" s="82"/>
      <c r="E220" s="83"/>
    </row>
    <row r="221" spans="1:5" ht="14.25">
      <c r="A221" s="80">
        <v>2013804</v>
      </c>
      <c r="B221" s="80" t="s">
        <v>199</v>
      </c>
      <c r="C221" s="82">
        <v>774</v>
      </c>
      <c r="D221" s="82">
        <v>731</v>
      </c>
      <c r="E221" s="83">
        <f>(D221/C221-1)*100</f>
        <v>-5.555555555555558</v>
      </c>
    </row>
    <row r="222" spans="1:5" ht="14.25">
      <c r="A222" s="80">
        <v>2013805</v>
      </c>
      <c r="B222" s="80" t="s">
        <v>200</v>
      </c>
      <c r="C222" s="82">
        <v>625</v>
      </c>
      <c r="D222" s="82">
        <v>517</v>
      </c>
      <c r="E222" s="83">
        <f>(D222/C222-1)*100</f>
        <v>-17.279999999999994</v>
      </c>
    </row>
    <row r="223" spans="1:5" ht="14.25">
      <c r="A223" s="80">
        <v>2013808</v>
      </c>
      <c r="B223" s="80" t="s">
        <v>125</v>
      </c>
      <c r="C223" s="82">
        <v>100</v>
      </c>
      <c r="D223" s="82">
        <v>122</v>
      </c>
      <c r="E223" s="83">
        <f>(D223/C223-1)*100</f>
        <v>21.999999999999996</v>
      </c>
    </row>
    <row r="224" spans="1:5" ht="14.25">
      <c r="A224" s="80">
        <v>2013810</v>
      </c>
      <c r="B224" s="80" t="s">
        <v>201</v>
      </c>
      <c r="C224" s="82">
        <v>30</v>
      </c>
      <c r="D224" s="82">
        <v>30</v>
      </c>
      <c r="E224" s="83">
        <f>(D224/C224-1)*100</f>
        <v>0</v>
      </c>
    </row>
    <row r="225" spans="1:5" ht="14.25">
      <c r="A225" s="80">
        <v>2013812</v>
      </c>
      <c r="B225" s="80" t="s">
        <v>202</v>
      </c>
      <c r="C225" s="82">
        <v>0</v>
      </c>
      <c r="D225" s="82"/>
      <c r="E225" s="83"/>
    </row>
    <row r="226" spans="1:5" ht="14.25">
      <c r="A226" s="80">
        <v>2013813</v>
      </c>
      <c r="B226" s="80" t="s">
        <v>203</v>
      </c>
      <c r="C226" s="82">
        <v>0</v>
      </c>
      <c r="D226" s="82"/>
      <c r="E226" s="83"/>
    </row>
    <row r="227" spans="1:5" ht="14.25">
      <c r="A227" s="80">
        <v>2013814</v>
      </c>
      <c r="B227" s="80" t="s">
        <v>204</v>
      </c>
      <c r="C227" s="82">
        <v>0</v>
      </c>
      <c r="D227" s="82"/>
      <c r="E227" s="83"/>
    </row>
    <row r="228" spans="1:5" ht="14.25">
      <c r="A228" s="80">
        <v>2013815</v>
      </c>
      <c r="B228" s="80" t="s">
        <v>205</v>
      </c>
      <c r="C228" s="82">
        <v>0</v>
      </c>
      <c r="D228" s="82"/>
      <c r="E228" s="83"/>
    </row>
    <row r="229" spans="1:5" ht="14.25">
      <c r="A229" s="80">
        <v>2013816</v>
      </c>
      <c r="B229" s="80" t="s">
        <v>206</v>
      </c>
      <c r="C229" s="82">
        <v>65</v>
      </c>
      <c r="D229" s="82">
        <v>20</v>
      </c>
      <c r="E229" s="83">
        <f>(D229/C229-1)*100</f>
        <v>-69.23076923076923</v>
      </c>
    </row>
    <row r="230" spans="1:5" ht="14.25">
      <c r="A230" s="80">
        <v>2013850</v>
      </c>
      <c r="B230" s="80" t="s">
        <v>93</v>
      </c>
      <c r="C230" s="82">
        <v>558</v>
      </c>
      <c r="D230" s="82">
        <v>515</v>
      </c>
      <c r="E230" s="83">
        <f>(D230/C230-1)*100</f>
        <v>-7.706093189964158</v>
      </c>
    </row>
    <row r="231" spans="1:5" ht="14.25">
      <c r="A231" s="80">
        <v>2013899</v>
      </c>
      <c r="B231" s="80" t="s">
        <v>207</v>
      </c>
      <c r="C231" s="82">
        <v>5533</v>
      </c>
      <c r="D231" s="82">
        <v>1942</v>
      </c>
      <c r="E231" s="83">
        <f>(D231/C231-1)*100</f>
        <v>-64.90150009036688</v>
      </c>
    </row>
    <row r="232" spans="1:5" ht="14.25">
      <c r="A232" s="80">
        <v>20199</v>
      </c>
      <c r="B232" s="80" t="s">
        <v>208</v>
      </c>
      <c r="C232" s="82">
        <v>4675</v>
      </c>
      <c r="D232" s="82">
        <f>SUM(D233:D234)</f>
        <v>4800</v>
      </c>
      <c r="E232" s="83">
        <f>(D232/C232-1)*100</f>
        <v>2.673796791443861</v>
      </c>
    </row>
    <row r="233" spans="1:5" ht="14.25">
      <c r="A233" s="80">
        <v>2019901</v>
      </c>
      <c r="B233" s="80" t="s">
        <v>209</v>
      </c>
      <c r="C233" s="82">
        <v>0</v>
      </c>
      <c r="D233" s="82"/>
      <c r="E233" s="83"/>
    </row>
    <row r="234" spans="1:5" ht="14.25">
      <c r="A234" s="80">
        <v>2019999</v>
      </c>
      <c r="B234" s="80" t="s">
        <v>210</v>
      </c>
      <c r="C234" s="82">
        <v>4675</v>
      </c>
      <c r="D234" s="82">
        <v>4800</v>
      </c>
      <c r="E234" s="83">
        <f>(D234/C234-1)*100</f>
        <v>2.673796791443861</v>
      </c>
    </row>
    <row r="235" spans="1:5" ht="14.25">
      <c r="A235" s="80">
        <v>202</v>
      </c>
      <c r="B235" s="80" t="s">
        <v>211</v>
      </c>
      <c r="C235" s="82">
        <v>0</v>
      </c>
      <c r="D235" s="82">
        <f>D236+D243+D246+D249+D255+D260+D262+D267+D273</f>
        <v>0</v>
      </c>
      <c r="E235" s="83"/>
    </row>
    <row r="236" spans="1:5" ht="14.25">
      <c r="A236" s="80">
        <v>20201</v>
      </c>
      <c r="B236" s="80" t="s">
        <v>212</v>
      </c>
      <c r="C236" s="82">
        <v>0</v>
      </c>
      <c r="D236" s="82">
        <f>SUM(D237:D242)</f>
        <v>0</v>
      </c>
      <c r="E236" s="83"/>
    </row>
    <row r="237" spans="1:5" ht="14.25">
      <c r="A237" s="80">
        <v>2020101</v>
      </c>
      <c r="B237" s="80" t="s">
        <v>84</v>
      </c>
      <c r="C237" s="82">
        <v>0</v>
      </c>
      <c r="D237" s="82"/>
      <c r="E237" s="83"/>
    </row>
    <row r="238" spans="1:5" ht="14.25">
      <c r="A238" s="80">
        <v>2020102</v>
      </c>
      <c r="B238" s="80" t="s">
        <v>85</v>
      </c>
      <c r="C238" s="82">
        <v>0</v>
      </c>
      <c r="D238" s="82"/>
      <c r="E238" s="83"/>
    </row>
    <row r="239" spans="1:5" ht="14.25">
      <c r="A239" s="80">
        <v>2020103</v>
      </c>
      <c r="B239" s="80" t="s">
        <v>86</v>
      </c>
      <c r="C239" s="82">
        <v>0</v>
      </c>
      <c r="D239" s="82"/>
      <c r="E239" s="83"/>
    </row>
    <row r="240" spans="1:5" ht="14.25">
      <c r="A240" s="80">
        <v>2020104</v>
      </c>
      <c r="B240" s="80" t="s">
        <v>179</v>
      </c>
      <c r="C240" s="82">
        <v>0</v>
      </c>
      <c r="D240" s="82"/>
      <c r="E240" s="83"/>
    </row>
    <row r="241" spans="1:5" ht="14.25">
      <c r="A241" s="80">
        <v>2020150</v>
      </c>
      <c r="B241" s="80" t="s">
        <v>93</v>
      </c>
      <c r="C241" s="82">
        <v>0</v>
      </c>
      <c r="D241" s="82"/>
      <c r="E241" s="83"/>
    </row>
    <row r="242" spans="1:5" ht="14.25">
      <c r="A242" s="80">
        <v>2020199</v>
      </c>
      <c r="B242" s="80" t="s">
        <v>213</v>
      </c>
      <c r="C242" s="82">
        <v>0</v>
      </c>
      <c r="D242" s="82"/>
      <c r="E242" s="83"/>
    </row>
    <row r="243" spans="1:5" ht="14.25">
      <c r="A243" s="80">
        <v>20202</v>
      </c>
      <c r="B243" s="80" t="s">
        <v>214</v>
      </c>
      <c r="C243" s="82">
        <v>0</v>
      </c>
      <c r="D243" s="82">
        <f>SUM(D244:D245)</f>
        <v>0</v>
      </c>
      <c r="E243" s="83"/>
    </row>
    <row r="244" spans="1:5" ht="14.25">
      <c r="A244" s="80">
        <v>2020201</v>
      </c>
      <c r="B244" s="80" t="s">
        <v>215</v>
      </c>
      <c r="C244" s="82">
        <v>0</v>
      </c>
      <c r="D244" s="82"/>
      <c r="E244" s="83"/>
    </row>
    <row r="245" spans="1:5" ht="14.25">
      <c r="A245" s="80">
        <v>2020202</v>
      </c>
      <c r="B245" s="80" t="s">
        <v>216</v>
      </c>
      <c r="C245" s="82">
        <v>0</v>
      </c>
      <c r="D245" s="82"/>
      <c r="E245" s="83"/>
    </row>
    <row r="246" spans="1:5" ht="14.25">
      <c r="A246" s="80">
        <v>20203</v>
      </c>
      <c r="B246" s="80" t="s">
        <v>217</v>
      </c>
      <c r="C246" s="82">
        <v>0</v>
      </c>
      <c r="D246" s="82">
        <f>SUM(D247:D248)</f>
        <v>0</v>
      </c>
      <c r="E246" s="83"/>
    </row>
    <row r="247" spans="1:5" ht="14.25">
      <c r="A247" s="80">
        <v>2020304</v>
      </c>
      <c r="B247" s="80" t="s">
        <v>218</v>
      </c>
      <c r="C247" s="82">
        <v>0</v>
      </c>
      <c r="D247" s="82"/>
      <c r="E247" s="83"/>
    </row>
    <row r="248" spans="1:5" ht="14.25">
      <c r="A248" s="80">
        <v>2020306</v>
      </c>
      <c r="B248" s="80" t="s">
        <v>219</v>
      </c>
      <c r="C248" s="82">
        <v>0</v>
      </c>
      <c r="D248" s="82"/>
      <c r="E248" s="83"/>
    </row>
    <row r="249" spans="1:5" ht="14.25">
      <c r="A249" s="80">
        <v>20204</v>
      </c>
      <c r="B249" s="80" t="s">
        <v>220</v>
      </c>
      <c r="C249" s="82">
        <v>0</v>
      </c>
      <c r="D249" s="82">
        <f>SUM(D250:D254)</f>
        <v>0</v>
      </c>
      <c r="E249" s="83"/>
    </row>
    <row r="250" spans="1:5" ht="14.25">
      <c r="A250" s="80">
        <v>2020401</v>
      </c>
      <c r="B250" s="80" t="s">
        <v>221</v>
      </c>
      <c r="C250" s="82">
        <v>0</v>
      </c>
      <c r="D250" s="82"/>
      <c r="E250" s="83"/>
    </row>
    <row r="251" spans="1:5" ht="14.25">
      <c r="A251" s="80">
        <v>2020402</v>
      </c>
      <c r="B251" s="80" t="s">
        <v>222</v>
      </c>
      <c r="C251" s="82">
        <v>0</v>
      </c>
      <c r="D251" s="82"/>
      <c r="E251" s="83"/>
    </row>
    <row r="252" spans="1:5" ht="14.25">
      <c r="A252" s="80">
        <v>2020403</v>
      </c>
      <c r="B252" s="80" t="s">
        <v>223</v>
      </c>
      <c r="C252" s="82">
        <v>0</v>
      </c>
      <c r="D252" s="82"/>
      <c r="E252" s="83"/>
    </row>
    <row r="253" spans="1:5" ht="14.25">
      <c r="A253" s="80">
        <v>2020404</v>
      </c>
      <c r="B253" s="80" t="s">
        <v>224</v>
      </c>
      <c r="C253" s="82">
        <v>0</v>
      </c>
      <c r="D253" s="82"/>
      <c r="E253" s="83"/>
    </row>
    <row r="254" spans="1:5" ht="14.25">
      <c r="A254" s="80">
        <v>2020499</v>
      </c>
      <c r="B254" s="80" t="s">
        <v>225</v>
      </c>
      <c r="C254" s="82">
        <v>0</v>
      </c>
      <c r="D254" s="82"/>
      <c r="E254" s="83"/>
    </row>
    <row r="255" spans="1:5" ht="14.25">
      <c r="A255" s="80">
        <v>20205</v>
      </c>
      <c r="B255" s="80" t="s">
        <v>226</v>
      </c>
      <c r="C255" s="82">
        <v>0</v>
      </c>
      <c r="D255" s="82">
        <f>SUM(D256:D259)</f>
        <v>0</v>
      </c>
      <c r="E255" s="83"/>
    </row>
    <row r="256" spans="1:5" ht="14.25">
      <c r="A256" s="80">
        <v>2020503</v>
      </c>
      <c r="B256" s="80" t="s">
        <v>227</v>
      </c>
      <c r="C256" s="82">
        <v>0</v>
      </c>
      <c r="D256" s="82"/>
      <c r="E256" s="83"/>
    </row>
    <row r="257" spans="1:5" ht="14.25">
      <c r="A257" s="80">
        <v>2020504</v>
      </c>
      <c r="B257" s="80" t="s">
        <v>228</v>
      </c>
      <c r="C257" s="82">
        <v>0</v>
      </c>
      <c r="D257" s="82"/>
      <c r="E257" s="83"/>
    </row>
    <row r="258" spans="1:5" ht="14.25">
      <c r="A258" s="80">
        <v>2020505</v>
      </c>
      <c r="B258" s="80" t="s">
        <v>229</v>
      </c>
      <c r="C258" s="82">
        <v>0</v>
      </c>
      <c r="D258" s="82"/>
      <c r="E258" s="83"/>
    </row>
    <row r="259" spans="1:5" ht="14.25">
      <c r="A259" s="80">
        <v>2020599</v>
      </c>
      <c r="B259" s="80" t="s">
        <v>230</v>
      </c>
      <c r="C259" s="82">
        <v>0</v>
      </c>
      <c r="D259" s="82"/>
      <c r="E259" s="83"/>
    </row>
    <row r="260" spans="1:5" ht="14.25">
      <c r="A260" s="80">
        <v>20206</v>
      </c>
      <c r="B260" s="80" t="s">
        <v>231</v>
      </c>
      <c r="C260" s="82">
        <v>0</v>
      </c>
      <c r="D260" s="82">
        <f>D261</f>
        <v>0</v>
      </c>
      <c r="E260" s="83"/>
    </row>
    <row r="261" spans="1:5" ht="14.25">
      <c r="A261" s="80">
        <v>2020601</v>
      </c>
      <c r="B261" s="80" t="s">
        <v>232</v>
      </c>
      <c r="C261" s="82">
        <v>0</v>
      </c>
      <c r="D261" s="82"/>
      <c r="E261" s="83"/>
    </row>
    <row r="262" spans="1:5" ht="14.25">
      <c r="A262" s="80">
        <v>20207</v>
      </c>
      <c r="B262" s="80" t="s">
        <v>233</v>
      </c>
      <c r="C262" s="82">
        <v>0</v>
      </c>
      <c r="D262" s="82">
        <f>SUM(D263:D266)</f>
        <v>0</v>
      </c>
      <c r="E262" s="83"/>
    </row>
    <row r="263" spans="1:5" ht="14.25">
      <c r="A263" s="80">
        <v>2020701</v>
      </c>
      <c r="B263" s="80" t="s">
        <v>234</v>
      </c>
      <c r="C263" s="82">
        <v>0</v>
      </c>
      <c r="D263" s="82"/>
      <c r="E263" s="83"/>
    </row>
    <row r="264" spans="1:5" ht="14.25">
      <c r="A264" s="80">
        <v>2020702</v>
      </c>
      <c r="B264" s="80" t="s">
        <v>235</v>
      </c>
      <c r="C264" s="82">
        <v>0</v>
      </c>
      <c r="D264" s="82"/>
      <c r="E264" s="83"/>
    </row>
    <row r="265" spans="1:5" ht="14.25">
      <c r="A265" s="80">
        <v>2020703</v>
      </c>
      <c r="B265" s="80" t="s">
        <v>236</v>
      </c>
      <c r="C265" s="82">
        <v>0</v>
      </c>
      <c r="D265" s="82"/>
      <c r="E265" s="83"/>
    </row>
    <row r="266" spans="1:5" ht="14.25">
      <c r="A266" s="80">
        <v>2020799</v>
      </c>
      <c r="B266" s="80" t="s">
        <v>237</v>
      </c>
      <c r="C266" s="82">
        <v>0</v>
      </c>
      <c r="D266" s="82"/>
      <c r="E266" s="83"/>
    </row>
    <row r="267" spans="1:5" ht="14.25">
      <c r="A267" s="80">
        <v>20208</v>
      </c>
      <c r="B267" s="80" t="s">
        <v>238</v>
      </c>
      <c r="C267" s="82">
        <v>0</v>
      </c>
      <c r="D267" s="82">
        <f>SUM(D268:D272)</f>
        <v>0</v>
      </c>
      <c r="E267" s="83"/>
    </row>
    <row r="268" spans="1:5" ht="14.25">
      <c r="A268" s="80">
        <v>2020801</v>
      </c>
      <c r="B268" s="80" t="s">
        <v>84</v>
      </c>
      <c r="C268" s="82">
        <v>0</v>
      </c>
      <c r="D268" s="82"/>
      <c r="E268" s="83"/>
    </row>
    <row r="269" spans="1:5" ht="14.25">
      <c r="A269" s="80">
        <v>2020802</v>
      </c>
      <c r="B269" s="80" t="s">
        <v>85</v>
      </c>
      <c r="C269" s="82">
        <v>0</v>
      </c>
      <c r="D269" s="82"/>
      <c r="E269" s="83"/>
    </row>
    <row r="270" spans="1:5" ht="14.25">
      <c r="A270" s="80">
        <v>2020803</v>
      </c>
      <c r="B270" s="80" t="s">
        <v>86</v>
      </c>
      <c r="C270" s="82">
        <v>0</v>
      </c>
      <c r="D270" s="82"/>
      <c r="E270" s="83"/>
    </row>
    <row r="271" spans="1:5" ht="14.25">
      <c r="A271" s="80">
        <v>2020850</v>
      </c>
      <c r="B271" s="80" t="s">
        <v>93</v>
      </c>
      <c r="C271" s="82">
        <v>0</v>
      </c>
      <c r="D271" s="82"/>
      <c r="E271" s="83"/>
    </row>
    <row r="272" spans="1:5" ht="14.25">
      <c r="A272" s="80">
        <v>2020899</v>
      </c>
      <c r="B272" s="80" t="s">
        <v>239</v>
      </c>
      <c r="C272" s="82">
        <v>0</v>
      </c>
      <c r="D272" s="82"/>
      <c r="E272" s="83"/>
    </row>
    <row r="273" spans="1:5" ht="14.25">
      <c r="A273" s="80">
        <v>20299</v>
      </c>
      <c r="B273" s="80" t="s">
        <v>240</v>
      </c>
      <c r="C273" s="81">
        <v>0</v>
      </c>
      <c r="D273" s="82">
        <f>D274</f>
        <v>0</v>
      </c>
      <c r="E273" s="83"/>
    </row>
    <row r="274" spans="1:5" ht="14.25">
      <c r="A274" s="80">
        <v>2029999</v>
      </c>
      <c r="B274" s="80" t="s">
        <v>241</v>
      </c>
      <c r="C274" s="82">
        <v>0</v>
      </c>
      <c r="D274" s="82"/>
      <c r="E274" s="83"/>
    </row>
    <row r="275" spans="1:5" ht="14.25">
      <c r="A275" s="80">
        <v>203</v>
      </c>
      <c r="B275" s="80" t="s">
        <v>242</v>
      </c>
      <c r="C275" s="84">
        <v>250</v>
      </c>
      <c r="D275" s="82">
        <f>SUM(D276,D280,D282,D284,D292)</f>
        <v>0</v>
      </c>
      <c r="E275" s="83">
        <f>(D275/C275-1)*100</f>
        <v>-100</v>
      </c>
    </row>
    <row r="276" spans="1:5" ht="14.25">
      <c r="A276" s="80">
        <v>20301</v>
      </c>
      <c r="B276" s="80" t="s">
        <v>243</v>
      </c>
      <c r="C276" s="82">
        <v>0</v>
      </c>
      <c r="D276" s="82">
        <f>SUM(D277:D279)</f>
        <v>0</v>
      </c>
      <c r="E276" s="83"/>
    </row>
    <row r="277" spans="1:5" ht="14.25">
      <c r="A277" s="80">
        <v>2030101</v>
      </c>
      <c r="B277" s="80" t="s">
        <v>244</v>
      </c>
      <c r="C277" s="82">
        <v>0</v>
      </c>
      <c r="D277" s="82"/>
      <c r="E277" s="83"/>
    </row>
    <row r="278" spans="1:5" ht="14.25">
      <c r="A278" s="80">
        <v>2030102</v>
      </c>
      <c r="B278" s="80" t="s">
        <v>245</v>
      </c>
      <c r="C278" s="82">
        <v>0</v>
      </c>
      <c r="D278" s="82"/>
      <c r="E278" s="83"/>
    </row>
    <row r="279" spans="1:5" ht="14.25">
      <c r="A279" s="80">
        <v>2030199</v>
      </c>
      <c r="B279" s="80" t="s">
        <v>246</v>
      </c>
      <c r="C279" s="82">
        <v>0</v>
      </c>
      <c r="D279" s="82"/>
      <c r="E279" s="83"/>
    </row>
    <row r="280" spans="1:5" ht="14.25">
      <c r="A280" s="80">
        <v>20304</v>
      </c>
      <c r="B280" s="80" t="s">
        <v>247</v>
      </c>
      <c r="C280" s="82">
        <v>0</v>
      </c>
      <c r="D280" s="82">
        <f>D281</f>
        <v>0</v>
      </c>
      <c r="E280" s="83"/>
    </row>
    <row r="281" spans="1:5" ht="14.25">
      <c r="A281" s="80">
        <v>2030401</v>
      </c>
      <c r="B281" s="80" t="s">
        <v>248</v>
      </c>
      <c r="C281" s="82">
        <v>0</v>
      </c>
      <c r="D281" s="82"/>
      <c r="E281" s="83"/>
    </row>
    <row r="282" spans="1:5" ht="14.25">
      <c r="A282" s="80">
        <v>20305</v>
      </c>
      <c r="B282" s="80" t="s">
        <v>249</v>
      </c>
      <c r="C282" s="82">
        <v>0</v>
      </c>
      <c r="D282" s="82">
        <f>D283</f>
        <v>0</v>
      </c>
      <c r="E282" s="83"/>
    </row>
    <row r="283" spans="1:5" ht="14.25">
      <c r="A283" s="80">
        <v>2030501</v>
      </c>
      <c r="B283" s="80" t="s">
        <v>250</v>
      </c>
      <c r="C283" s="82">
        <v>0</v>
      </c>
      <c r="D283" s="82"/>
      <c r="E283" s="83"/>
    </row>
    <row r="284" spans="1:5" ht="14.25">
      <c r="A284" s="80">
        <v>20306</v>
      </c>
      <c r="B284" s="80" t="s">
        <v>251</v>
      </c>
      <c r="C284" s="81">
        <v>250</v>
      </c>
      <c r="D284" s="82">
        <f>SUM(D285:D291)</f>
        <v>0</v>
      </c>
      <c r="E284" s="83">
        <f>(D284/C284-1)*100</f>
        <v>-100</v>
      </c>
    </row>
    <row r="285" spans="1:5" ht="14.25">
      <c r="A285" s="80">
        <v>2030601</v>
      </c>
      <c r="B285" s="80" t="s">
        <v>252</v>
      </c>
      <c r="C285" s="82">
        <v>0</v>
      </c>
      <c r="D285" s="82"/>
      <c r="E285" s="83"/>
    </row>
    <row r="286" spans="1:5" ht="14.25">
      <c r="A286" s="80">
        <v>2030602</v>
      </c>
      <c r="B286" s="80" t="s">
        <v>253</v>
      </c>
      <c r="C286" s="82">
        <v>0</v>
      </c>
      <c r="D286" s="82"/>
      <c r="E286" s="83"/>
    </row>
    <row r="287" spans="1:5" ht="14.25">
      <c r="A287" s="80">
        <v>2030603</v>
      </c>
      <c r="B287" s="80" t="s">
        <v>254</v>
      </c>
      <c r="C287" s="82">
        <v>0</v>
      </c>
      <c r="D287" s="82"/>
      <c r="E287" s="83"/>
    </row>
    <row r="288" spans="1:5" ht="14.25">
      <c r="A288" s="80">
        <v>2030604</v>
      </c>
      <c r="B288" s="80" t="s">
        <v>255</v>
      </c>
      <c r="C288" s="82">
        <v>0</v>
      </c>
      <c r="D288" s="82"/>
      <c r="E288" s="83"/>
    </row>
    <row r="289" spans="1:5" ht="14.25">
      <c r="A289" s="80">
        <v>2030607</v>
      </c>
      <c r="B289" s="80" t="s">
        <v>256</v>
      </c>
      <c r="C289" s="82">
        <v>250</v>
      </c>
      <c r="D289" s="82"/>
      <c r="E289" s="83">
        <f>(D289/C289-1)*100</f>
        <v>-100</v>
      </c>
    </row>
    <row r="290" spans="1:5" ht="14.25">
      <c r="A290" s="80">
        <v>2030608</v>
      </c>
      <c r="B290" s="80" t="s">
        <v>257</v>
      </c>
      <c r="C290" s="82">
        <v>0</v>
      </c>
      <c r="D290" s="82"/>
      <c r="E290" s="83"/>
    </row>
    <row r="291" spans="1:5" ht="14.25">
      <c r="A291" s="80">
        <v>2030699</v>
      </c>
      <c r="B291" s="80" t="s">
        <v>258</v>
      </c>
      <c r="C291" s="82">
        <v>0</v>
      </c>
      <c r="D291" s="82"/>
      <c r="E291" s="83"/>
    </row>
    <row r="292" spans="1:5" ht="14.25">
      <c r="A292" s="80">
        <v>20399</v>
      </c>
      <c r="B292" s="80" t="s">
        <v>259</v>
      </c>
      <c r="C292" s="82">
        <v>0</v>
      </c>
      <c r="D292" s="82">
        <f>D293</f>
        <v>0</v>
      </c>
      <c r="E292" s="83"/>
    </row>
    <row r="293" spans="1:5" ht="14.25">
      <c r="A293" s="80">
        <v>2039999</v>
      </c>
      <c r="B293" s="80" t="s">
        <v>260</v>
      </c>
      <c r="C293" s="82">
        <v>0</v>
      </c>
      <c r="D293" s="82"/>
      <c r="E293" s="83"/>
    </row>
    <row r="294" spans="1:5" ht="14.25">
      <c r="A294" s="80">
        <v>204</v>
      </c>
      <c r="B294" s="80" t="s">
        <v>261</v>
      </c>
      <c r="C294" s="82">
        <v>52933</v>
      </c>
      <c r="D294" s="82">
        <f>D295+D298+D309+D316+D324+D333+D347+D357+D367+D375+D381</f>
        <v>51583</v>
      </c>
      <c r="E294" s="83">
        <f>(D294/C294-1)*100</f>
        <v>-2.5503938941681015</v>
      </c>
    </row>
    <row r="295" spans="1:5" ht="14.25">
      <c r="A295" s="80">
        <v>20401</v>
      </c>
      <c r="B295" s="80" t="s">
        <v>262</v>
      </c>
      <c r="C295" s="82">
        <v>0</v>
      </c>
      <c r="D295" s="82">
        <f>SUM(D296:D297)</f>
        <v>0</v>
      </c>
      <c r="E295" s="83"/>
    </row>
    <row r="296" spans="1:5" ht="14.25">
      <c r="A296" s="80">
        <v>2040101</v>
      </c>
      <c r="B296" s="80" t="s">
        <v>263</v>
      </c>
      <c r="C296" s="82">
        <v>0</v>
      </c>
      <c r="D296" s="82"/>
      <c r="E296" s="83"/>
    </row>
    <row r="297" spans="1:5" ht="14.25">
      <c r="A297" s="80">
        <v>2040199</v>
      </c>
      <c r="B297" s="80" t="s">
        <v>264</v>
      </c>
      <c r="C297" s="82">
        <v>0</v>
      </c>
      <c r="D297" s="82"/>
      <c r="E297" s="83"/>
    </row>
    <row r="298" spans="1:5" ht="14.25">
      <c r="A298" s="80">
        <v>20402</v>
      </c>
      <c r="B298" s="80" t="s">
        <v>265</v>
      </c>
      <c r="C298" s="82">
        <v>41116</v>
      </c>
      <c r="D298" s="82">
        <f>SUM(D299:D308)</f>
        <v>40308</v>
      </c>
      <c r="E298" s="83">
        <f>(D298/C298-1)*100</f>
        <v>-1.9651717093102428</v>
      </c>
    </row>
    <row r="299" spans="1:5" ht="14.25">
      <c r="A299" s="80">
        <v>2040201</v>
      </c>
      <c r="B299" s="80" t="s">
        <v>84</v>
      </c>
      <c r="C299" s="82">
        <v>27828</v>
      </c>
      <c r="D299" s="82">
        <v>30382</v>
      </c>
      <c r="E299" s="83">
        <f>(D299/C299-1)*100</f>
        <v>9.177806525801358</v>
      </c>
    </row>
    <row r="300" spans="1:5" ht="14.25">
      <c r="A300" s="80">
        <v>2040202</v>
      </c>
      <c r="B300" s="80" t="s">
        <v>85</v>
      </c>
      <c r="C300" s="82">
        <v>2887</v>
      </c>
      <c r="D300" s="82">
        <v>2982</v>
      </c>
      <c r="E300" s="83">
        <f>(D300/C300-1)*100</f>
        <v>3.290613093176309</v>
      </c>
    </row>
    <row r="301" spans="1:5" ht="14.25">
      <c r="A301" s="80">
        <v>2040203</v>
      </c>
      <c r="B301" s="80" t="s">
        <v>86</v>
      </c>
      <c r="C301" s="82">
        <v>0</v>
      </c>
      <c r="D301" s="82"/>
      <c r="E301" s="83"/>
    </row>
    <row r="302" spans="1:5" ht="14.25">
      <c r="A302" s="80">
        <v>2040219</v>
      </c>
      <c r="B302" s="80" t="s">
        <v>125</v>
      </c>
      <c r="C302" s="82">
        <v>1963</v>
      </c>
      <c r="D302" s="82">
        <v>1026</v>
      </c>
      <c r="E302" s="83">
        <f>(D302/C302-1)*100</f>
        <v>-47.733061640346406</v>
      </c>
    </row>
    <row r="303" spans="1:5" ht="14.25">
      <c r="A303" s="80">
        <v>2040220</v>
      </c>
      <c r="B303" s="80" t="s">
        <v>266</v>
      </c>
      <c r="C303" s="82">
        <v>5741</v>
      </c>
      <c r="D303" s="82">
        <v>4247</v>
      </c>
      <c r="E303" s="83">
        <f>(D303/C303-1)*100</f>
        <v>-26.023340881379553</v>
      </c>
    </row>
    <row r="304" spans="1:5" ht="14.25">
      <c r="A304" s="80">
        <v>2040221</v>
      </c>
      <c r="B304" s="80" t="s">
        <v>267</v>
      </c>
      <c r="C304" s="82">
        <v>106</v>
      </c>
      <c r="D304" s="82">
        <v>120</v>
      </c>
      <c r="E304" s="83">
        <f>(D304/C304-1)*100</f>
        <v>13.207547169811317</v>
      </c>
    </row>
    <row r="305" spans="1:5" ht="14.25">
      <c r="A305" s="80">
        <v>2040222</v>
      </c>
      <c r="B305" s="80" t="s">
        <v>268</v>
      </c>
      <c r="C305" s="82">
        <v>233</v>
      </c>
      <c r="D305" s="82">
        <v>233</v>
      </c>
      <c r="E305" s="83">
        <f>(D305/C305-1)*100</f>
        <v>0</v>
      </c>
    </row>
    <row r="306" spans="1:5" ht="14.25">
      <c r="A306" s="80">
        <v>2040223</v>
      </c>
      <c r="B306" s="80" t="s">
        <v>269</v>
      </c>
      <c r="C306" s="82">
        <v>0</v>
      </c>
      <c r="D306" s="82"/>
      <c r="E306" s="83"/>
    </row>
    <row r="307" spans="1:5" ht="14.25">
      <c r="A307" s="80">
        <v>2040250</v>
      </c>
      <c r="B307" s="80" t="s">
        <v>93</v>
      </c>
      <c r="C307" s="82">
        <v>0</v>
      </c>
      <c r="D307" s="82"/>
      <c r="E307" s="83"/>
    </row>
    <row r="308" spans="1:5" ht="14.25">
      <c r="A308" s="80">
        <v>2040299</v>
      </c>
      <c r="B308" s="80" t="s">
        <v>270</v>
      </c>
      <c r="C308" s="82">
        <v>2358</v>
      </c>
      <c r="D308" s="82">
        <v>1318</v>
      </c>
      <c r="E308" s="83">
        <f>(D308/C308-1)*100</f>
        <v>-44.10517387616623</v>
      </c>
    </row>
    <row r="309" spans="1:5" ht="14.25">
      <c r="A309" s="80">
        <v>20403</v>
      </c>
      <c r="B309" s="80" t="s">
        <v>271</v>
      </c>
      <c r="C309" s="82">
        <v>0</v>
      </c>
      <c r="D309" s="82">
        <f>SUM(D310:D315)</f>
        <v>0</v>
      </c>
      <c r="E309" s="83"/>
    </row>
    <row r="310" spans="1:5" ht="14.25">
      <c r="A310" s="80">
        <v>2040301</v>
      </c>
      <c r="B310" s="80" t="s">
        <v>84</v>
      </c>
      <c r="C310" s="82">
        <v>0</v>
      </c>
      <c r="D310" s="82"/>
      <c r="E310" s="83"/>
    </row>
    <row r="311" spans="1:5" ht="14.25">
      <c r="A311" s="80">
        <v>2040302</v>
      </c>
      <c r="B311" s="80" t="s">
        <v>85</v>
      </c>
      <c r="C311" s="82">
        <v>0</v>
      </c>
      <c r="D311" s="82"/>
      <c r="E311" s="83"/>
    </row>
    <row r="312" spans="1:5" ht="14.25">
      <c r="A312" s="80">
        <v>2040303</v>
      </c>
      <c r="B312" s="80" t="s">
        <v>86</v>
      </c>
      <c r="C312" s="82">
        <v>0</v>
      </c>
      <c r="D312" s="82"/>
      <c r="E312" s="83"/>
    </row>
    <row r="313" spans="1:5" ht="14.25">
      <c r="A313" s="80">
        <v>2040304</v>
      </c>
      <c r="B313" s="80" t="s">
        <v>272</v>
      </c>
      <c r="C313" s="82">
        <v>0</v>
      </c>
      <c r="D313" s="82"/>
      <c r="E313" s="83"/>
    </row>
    <row r="314" spans="1:5" ht="14.25">
      <c r="A314" s="80">
        <v>2040350</v>
      </c>
      <c r="B314" s="80" t="s">
        <v>93</v>
      </c>
      <c r="C314" s="82">
        <v>0</v>
      </c>
      <c r="D314" s="82"/>
      <c r="E314" s="83"/>
    </row>
    <row r="315" spans="1:5" ht="14.25">
      <c r="A315" s="80">
        <v>2040399</v>
      </c>
      <c r="B315" s="80" t="s">
        <v>273</v>
      </c>
      <c r="C315" s="82">
        <v>0</v>
      </c>
      <c r="D315" s="82"/>
      <c r="E315" s="83"/>
    </row>
    <row r="316" spans="1:5" ht="14.25">
      <c r="A316" s="80">
        <v>20404</v>
      </c>
      <c r="B316" s="80" t="s">
        <v>274</v>
      </c>
      <c r="C316" s="82">
        <v>2861</v>
      </c>
      <c r="D316" s="82">
        <f>SUM(D317:D323)</f>
        <v>2963</v>
      </c>
      <c r="E316" s="83">
        <f>(D316/C316-1)*100</f>
        <v>3.5651869975533046</v>
      </c>
    </row>
    <row r="317" spans="1:5" ht="14.25">
      <c r="A317" s="80">
        <v>2040401</v>
      </c>
      <c r="B317" s="80" t="s">
        <v>84</v>
      </c>
      <c r="C317" s="82">
        <v>2207</v>
      </c>
      <c r="D317" s="82">
        <v>2247</v>
      </c>
      <c r="E317" s="83">
        <f>(D317/C317-1)*100</f>
        <v>1.8124150430448571</v>
      </c>
    </row>
    <row r="318" spans="1:5" ht="14.25">
      <c r="A318" s="80">
        <v>2040402</v>
      </c>
      <c r="B318" s="80" t="s">
        <v>85</v>
      </c>
      <c r="C318" s="82">
        <v>507</v>
      </c>
      <c r="D318" s="82">
        <v>579</v>
      </c>
      <c r="E318" s="83">
        <f>(D318/C318-1)*100</f>
        <v>14.201183431952668</v>
      </c>
    </row>
    <row r="319" spans="1:5" ht="14.25">
      <c r="A319" s="80">
        <v>2040403</v>
      </c>
      <c r="B319" s="80" t="s">
        <v>86</v>
      </c>
      <c r="C319" s="82">
        <v>0</v>
      </c>
      <c r="D319" s="82"/>
      <c r="E319" s="83"/>
    </row>
    <row r="320" spans="1:5" ht="14.25">
      <c r="A320" s="80">
        <v>2040409</v>
      </c>
      <c r="B320" s="80" t="s">
        <v>275</v>
      </c>
      <c r="C320" s="82">
        <v>0</v>
      </c>
      <c r="D320" s="82"/>
      <c r="E320" s="83"/>
    </row>
    <row r="321" spans="1:5" ht="14.25">
      <c r="A321" s="80">
        <v>2040410</v>
      </c>
      <c r="B321" s="80" t="s">
        <v>276</v>
      </c>
      <c r="C321" s="82">
        <v>0</v>
      </c>
      <c r="D321" s="82"/>
      <c r="E321" s="83"/>
    </row>
    <row r="322" spans="1:5" ht="14.25">
      <c r="A322" s="80">
        <v>2040450</v>
      </c>
      <c r="B322" s="80" t="s">
        <v>93</v>
      </c>
      <c r="C322" s="82">
        <v>147</v>
      </c>
      <c r="D322" s="82">
        <v>137</v>
      </c>
      <c r="E322" s="83">
        <f>(D322/C322-1)*100</f>
        <v>-6.802721088435371</v>
      </c>
    </row>
    <row r="323" spans="1:5" ht="14.25">
      <c r="A323" s="80">
        <v>2040499</v>
      </c>
      <c r="B323" s="80" t="s">
        <v>277</v>
      </c>
      <c r="C323" s="82">
        <v>0</v>
      </c>
      <c r="D323" s="82"/>
      <c r="E323" s="83"/>
    </row>
    <row r="324" spans="1:5" ht="14.25">
      <c r="A324" s="80">
        <v>20405</v>
      </c>
      <c r="B324" s="80" t="s">
        <v>278</v>
      </c>
      <c r="C324" s="82">
        <v>6258</v>
      </c>
      <c r="D324" s="82">
        <f>SUM(D325:D332)</f>
        <v>6094</v>
      </c>
      <c r="E324" s="83">
        <f>(D324/C324-1)*100</f>
        <v>-2.620645573665703</v>
      </c>
    </row>
    <row r="325" spans="1:5" ht="14.25">
      <c r="A325" s="80">
        <v>2040501</v>
      </c>
      <c r="B325" s="80" t="s">
        <v>84</v>
      </c>
      <c r="C325" s="82">
        <v>4466</v>
      </c>
      <c r="D325" s="82">
        <v>4556</v>
      </c>
      <c r="E325" s="83">
        <f>(D325/C325-1)*100</f>
        <v>2.0152261531571902</v>
      </c>
    </row>
    <row r="326" spans="1:5" ht="14.25">
      <c r="A326" s="80">
        <v>2040502</v>
      </c>
      <c r="B326" s="80" t="s">
        <v>85</v>
      </c>
      <c r="C326" s="82">
        <v>937</v>
      </c>
      <c r="D326" s="82">
        <v>801</v>
      </c>
      <c r="E326" s="83">
        <f>(D326/C326-1)*100</f>
        <v>-14.514407684098185</v>
      </c>
    </row>
    <row r="327" spans="1:5" ht="14.25">
      <c r="A327" s="80">
        <v>2040503</v>
      </c>
      <c r="B327" s="80" t="s">
        <v>86</v>
      </c>
      <c r="C327" s="82">
        <v>0</v>
      </c>
      <c r="D327" s="82"/>
      <c r="E327" s="83"/>
    </row>
    <row r="328" spans="1:5" ht="14.25">
      <c r="A328" s="80">
        <v>2040504</v>
      </c>
      <c r="B328" s="80" t="s">
        <v>279</v>
      </c>
      <c r="C328" s="82">
        <v>34</v>
      </c>
      <c r="D328" s="82">
        <v>32</v>
      </c>
      <c r="E328" s="83">
        <f>(D328/C328-1)*100</f>
        <v>-5.882352941176472</v>
      </c>
    </row>
    <row r="329" spans="1:5" ht="14.25">
      <c r="A329" s="80">
        <v>2040505</v>
      </c>
      <c r="B329" s="80" t="s">
        <v>280</v>
      </c>
      <c r="C329" s="82">
        <v>0</v>
      </c>
      <c r="D329" s="82"/>
      <c r="E329" s="83"/>
    </row>
    <row r="330" spans="1:5" ht="14.25">
      <c r="A330" s="80">
        <v>2040506</v>
      </c>
      <c r="B330" s="80" t="s">
        <v>281</v>
      </c>
      <c r="C330" s="82">
        <v>18</v>
      </c>
      <c r="D330" s="82">
        <v>12</v>
      </c>
      <c r="E330" s="83">
        <f aca="true" t="shared" si="2" ref="E330:E335">(D330/C330-1)*100</f>
        <v>-33.333333333333336</v>
      </c>
    </row>
    <row r="331" spans="1:5" ht="14.25">
      <c r="A331" s="80">
        <v>2040550</v>
      </c>
      <c r="B331" s="80" t="s">
        <v>93</v>
      </c>
      <c r="C331" s="82">
        <v>435</v>
      </c>
      <c r="D331" s="82">
        <v>406</v>
      </c>
      <c r="E331" s="83">
        <f t="shared" si="2"/>
        <v>-6.666666666666665</v>
      </c>
    </row>
    <row r="332" spans="1:5" ht="14.25">
      <c r="A332" s="80">
        <v>2040599</v>
      </c>
      <c r="B332" s="80" t="s">
        <v>282</v>
      </c>
      <c r="C332" s="82">
        <v>368</v>
      </c>
      <c r="D332" s="82">
        <v>287</v>
      </c>
      <c r="E332" s="83">
        <f t="shared" si="2"/>
        <v>-22.010869565217394</v>
      </c>
    </row>
    <row r="333" spans="1:5" ht="14.25">
      <c r="A333" s="80">
        <v>20406</v>
      </c>
      <c r="B333" s="80" t="s">
        <v>283</v>
      </c>
      <c r="C333" s="82">
        <v>2529</v>
      </c>
      <c r="D333" s="82">
        <f>SUM(D334:D346)</f>
        <v>2218</v>
      </c>
      <c r="E333" s="83">
        <f t="shared" si="2"/>
        <v>-12.297350731514435</v>
      </c>
    </row>
    <row r="334" spans="1:5" ht="14.25">
      <c r="A334" s="80">
        <v>2040601</v>
      </c>
      <c r="B334" s="80" t="s">
        <v>84</v>
      </c>
      <c r="C334" s="82">
        <v>1641</v>
      </c>
      <c r="D334" s="82">
        <v>1594</v>
      </c>
      <c r="E334" s="83">
        <f t="shared" si="2"/>
        <v>-2.864107251675807</v>
      </c>
    </row>
    <row r="335" spans="1:5" ht="14.25">
      <c r="A335" s="80">
        <v>2040602</v>
      </c>
      <c r="B335" s="80" t="s">
        <v>85</v>
      </c>
      <c r="C335" s="82">
        <v>220</v>
      </c>
      <c r="D335" s="82">
        <v>70</v>
      </c>
      <c r="E335" s="83">
        <f t="shared" si="2"/>
        <v>-68.18181818181819</v>
      </c>
    </row>
    <row r="336" spans="1:5" ht="14.25">
      <c r="A336" s="80">
        <v>2040603</v>
      </c>
      <c r="B336" s="80" t="s">
        <v>86</v>
      </c>
      <c r="C336" s="82">
        <v>0</v>
      </c>
      <c r="D336" s="82"/>
      <c r="E336" s="83"/>
    </row>
    <row r="337" spans="1:5" ht="14.25">
      <c r="A337" s="80">
        <v>2040604</v>
      </c>
      <c r="B337" s="80" t="s">
        <v>284</v>
      </c>
      <c r="C337" s="82">
        <v>9</v>
      </c>
      <c r="D337" s="82">
        <v>33</v>
      </c>
      <c r="E337" s="83">
        <f>(D337/C337-1)*100</f>
        <v>266.66666666666663</v>
      </c>
    </row>
    <row r="338" spans="1:5" ht="14.25">
      <c r="A338" s="80">
        <v>2040605</v>
      </c>
      <c r="B338" s="80" t="s">
        <v>285</v>
      </c>
      <c r="C338" s="82">
        <v>58</v>
      </c>
      <c r="D338" s="82">
        <v>52</v>
      </c>
      <c r="E338" s="83">
        <f>(D338/C338-1)*100</f>
        <v>-10.344827586206895</v>
      </c>
    </row>
    <row r="339" spans="1:5" ht="14.25">
      <c r="A339" s="80">
        <v>2040606</v>
      </c>
      <c r="B339" s="80" t="s">
        <v>286</v>
      </c>
      <c r="C339" s="82">
        <v>119</v>
      </c>
      <c r="D339" s="82">
        <v>159</v>
      </c>
      <c r="E339" s="83">
        <f>(D339/C339-1)*100</f>
        <v>33.613445378151255</v>
      </c>
    </row>
    <row r="340" spans="1:5" ht="14.25">
      <c r="A340" s="80">
        <v>2040607</v>
      </c>
      <c r="B340" s="80" t="s">
        <v>287</v>
      </c>
      <c r="C340" s="82">
        <v>271</v>
      </c>
      <c r="D340" s="82">
        <v>170</v>
      </c>
      <c r="E340" s="83">
        <f>(D340/C340-1)*100</f>
        <v>-37.26937269372693</v>
      </c>
    </row>
    <row r="341" spans="1:5" ht="14.25">
      <c r="A341" s="80">
        <v>2040608</v>
      </c>
      <c r="B341" s="80" t="s">
        <v>288</v>
      </c>
      <c r="C341" s="82">
        <v>0</v>
      </c>
      <c r="D341" s="82"/>
      <c r="E341" s="83"/>
    </row>
    <row r="342" spans="1:5" ht="14.25">
      <c r="A342" s="80">
        <v>2040610</v>
      </c>
      <c r="B342" s="80" t="s">
        <v>289</v>
      </c>
      <c r="C342" s="82">
        <v>76</v>
      </c>
      <c r="D342" s="82">
        <v>28</v>
      </c>
      <c r="E342" s="83">
        <f>(D342/C342-1)*100</f>
        <v>-63.1578947368421</v>
      </c>
    </row>
    <row r="343" spans="1:5" ht="14.25">
      <c r="A343" s="80">
        <v>2040612</v>
      </c>
      <c r="B343" s="80" t="s">
        <v>290</v>
      </c>
      <c r="C343" s="82">
        <v>55</v>
      </c>
      <c r="D343" s="82">
        <v>36</v>
      </c>
      <c r="E343" s="83">
        <f>(D343/C343-1)*100</f>
        <v>-34.54545454545455</v>
      </c>
    </row>
    <row r="344" spans="1:5" ht="14.25">
      <c r="A344" s="80">
        <v>2040613</v>
      </c>
      <c r="B344" s="80" t="s">
        <v>125</v>
      </c>
      <c r="C344" s="82">
        <v>0</v>
      </c>
      <c r="D344" s="82"/>
      <c r="E344" s="83"/>
    </row>
    <row r="345" spans="1:5" ht="14.25">
      <c r="A345" s="80">
        <v>2040650</v>
      </c>
      <c r="B345" s="80" t="s">
        <v>93</v>
      </c>
      <c r="C345" s="82">
        <v>80</v>
      </c>
      <c r="D345" s="82">
        <v>76</v>
      </c>
      <c r="E345" s="83">
        <f>(D345/C345-1)*100</f>
        <v>-5.000000000000004</v>
      </c>
    </row>
    <row r="346" spans="1:5" ht="14.25">
      <c r="A346" s="80">
        <v>2040699</v>
      </c>
      <c r="B346" s="80" t="s">
        <v>291</v>
      </c>
      <c r="C346" s="82">
        <v>0</v>
      </c>
      <c r="D346" s="82"/>
      <c r="E346" s="83"/>
    </row>
    <row r="347" spans="1:5" ht="14.25">
      <c r="A347" s="80">
        <v>20407</v>
      </c>
      <c r="B347" s="80" t="s">
        <v>292</v>
      </c>
      <c r="C347" s="82">
        <v>0</v>
      </c>
      <c r="D347" s="82">
        <f>SUM(D348:D356)</f>
        <v>0</v>
      </c>
      <c r="E347" s="83"/>
    </row>
    <row r="348" spans="1:5" ht="14.25">
      <c r="A348" s="80">
        <v>2040701</v>
      </c>
      <c r="B348" s="80" t="s">
        <v>84</v>
      </c>
      <c r="C348" s="82">
        <v>0</v>
      </c>
      <c r="D348" s="82"/>
      <c r="E348" s="83"/>
    </row>
    <row r="349" spans="1:5" ht="14.25">
      <c r="A349" s="80">
        <v>2040702</v>
      </c>
      <c r="B349" s="80" t="s">
        <v>85</v>
      </c>
      <c r="C349" s="82">
        <v>0</v>
      </c>
      <c r="D349" s="82"/>
      <c r="E349" s="83"/>
    </row>
    <row r="350" spans="1:5" ht="14.25">
      <c r="A350" s="80">
        <v>2040703</v>
      </c>
      <c r="B350" s="80" t="s">
        <v>86</v>
      </c>
      <c r="C350" s="82">
        <v>0</v>
      </c>
      <c r="D350" s="82"/>
      <c r="E350" s="83"/>
    </row>
    <row r="351" spans="1:5" ht="14.25">
      <c r="A351" s="80">
        <v>2040704</v>
      </c>
      <c r="B351" s="80" t="s">
        <v>293</v>
      </c>
      <c r="C351" s="82">
        <v>0</v>
      </c>
      <c r="D351" s="82"/>
      <c r="E351" s="83"/>
    </row>
    <row r="352" spans="1:5" ht="14.25">
      <c r="A352" s="80">
        <v>2040705</v>
      </c>
      <c r="B352" s="80" t="s">
        <v>294</v>
      </c>
      <c r="C352" s="82">
        <v>0</v>
      </c>
      <c r="D352" s="82"/>
      <c r="E352" s="83"/>
    </row>
    <row r="353" spans="1:5" ht="14.25">
      <c r="A353" s="80">
        <v>2040706</v>
      </c>
      <c r="B353" s="80" t="s">
        <v>295</v>
      </c>
      <c r="C353" s="82">
        <v>0</v>
      </c>
      <c r="D353" s="82"/>
      <c r="E353" s="83"/>
    </row>
    <row r="354" spans="1:5" ht="14.25">
      <c r="A354" s="80">
        <v>2040707</v>
      </c>
      <c r="B354" s="80" t="s">
        <v>125</v>
      </c>
      <c r="C354" s="82">
        <v>0</v>
      </c>
      <c r="D354" s="82"/>
      <c r="E354" s="83"/>
    </row>
    <row r="355" spans="1:5" ht="14.25">
      <c r="A355" s="80">
        <v>2040750</v>
      </c>
      <c r="B355" s="80" t="s">
        <v>93</v>
      </c>
      <c r="C355" s="82">
        <v>0</v>
      </c>
      <c r="D355" s="82"/>
      <c r="E355" s="83"/>
    </row>
    <row r="356" spans="1:5" ht="14.25">
      <c r="A356" s="80">
        <v>2040799</v>
      </c>
      <c r="B356" s="80" t="s">
        <v>296</v>
      </c>
      <c r="C356" s="82">
        <v>0</v>
      </c>
      <c r="D356" s="82"/>
      <c r="E356" s="83"/>
    </row>
    <row r="357" spans="1:5" ht="14.25">
      <c r="A357" s="80">
        <v>20408</v>
      </c>
      <c r="B357" s="80" t="s">
        <v>297</v>
      </c>
      <c r="C357" s="82">
        <v>0</v>
      </c>
      <c r="D357" s="82">
        <f>SUM(D358:D366)</f>
        <v>0</v>
      </c>
      <c r="E357" s="83"/>
    </row>
    <row r="358" spans="1:5" ht="14.25">
      <c r="A358" s="80">
        <v>2040801</v>
      </c>
      <c r="B358" s="80" t="s">
        <v>84</v>
      </c>
      <c r="C358" s="82">
        <v>0</v>
      </c>
      <c r="D358" s="82"/>
      <c r="E358" s="83"/>
    </row>
    <row r="359" spans="1:5" ht="14.25">
      <c r="A359" s="80">
        <v>2040802</v>
      </c>
      <c r="B359" s="80" t="s">
        <v>85</v>
      </c>
      <c r="C359" s="82">
        <v>0</v>
      </c>
      <c r="D359" s="82"/>
      <c r="E359" s="83"/>
    </row>
    <row r="360" spans="1:5" ht="14.25">
      <c r="A360" s="80">
        <v>2040803</v>
      </c>
      <c r="B360" s="80" t="s">
        <v>86</v>
      </c>
      <c r="C360" s="82">
        <v>0</v>
      </c>
      <c r="D360" s="82"/>
      <c r="E360" s="83"/>
    </row>
    <row r="361" spans="1:5" ht="14.25">
      <c r="A361" s="80">
        <v>2040804</v>
      </c>
      <c r="B361" s="80" t="s">
        <v>298</v>
      </c>
      <c r="C361" s="82">
        <v>0</v>
      </c>
      <c r="D361" s="82"/>
      <c r="E361" s="83"/>
    </row>
    <row r="362" spans="1:5" ht="14.25">
      <c r="A362" s="80">
        <v>2040805</v>
      </c>
      <c r="B362" s="80" t="s">
        <v>299</v>
      </c>
      <c r="C362" s="82">
        <v>0</v>
      </c>
      <c r="D362" s="82"/>
      <c r="E362" s="83"/>
    </row>
    <row r="363" spans="1:5" ht="14.25">
      <c r="A363" s="80">
        <v>2040806</v>
      </c>
      <c r="B363" s="80" t="s">
        <v>300</v>
      </c>
      <c r="C363" s="82">
        <v>0</v>
      </c>
      <c r="D363" s="82"/>
      <c r="E363" s="83"/>
    </row>
    <row r="364" spans="1:5" ht="14.25">
      <c r="A364" s="80">
        <v>2040807</v>
      </c>
      <c r="B364" s="80" t="s">
        <v>125</v>
      </c>
      <c r="C364" s="82">
        <v>0</v>
      </c>
      <c r="D364" s="82"/>
      <c r="E364" s="83"/>
    </row>
    <row r="365" spans="1:5" ht="14.25">
      <c r="A365" s="80">
        <v>2040850</v>
      </c>
      <c r="B365" s="80" t="s">
        <v>93</v>
      </c>
      <c r="C365" s="82">
        <v>0</v>
      </c>
      <c r="D365" s="82"/>
      <c r="E365" s="83"/>
    </row>
    <row r="366" spans="1:5" ht="14.25">
      <c r="A366" s="80">
        <v>2040899</v>
      </c>
      <c r="B366" s="80" t="s">
        <v>301</v>
      </c>
      <c r="C366" s="82">
        <v>0</v>
      </c>
      <c r="D366" s="82"/>
      <c r="E366" s="83"/>
    </row>
    <row r="367" spans="1:5" ht="14.25">
      <c r="A367" s="80">
        <v>20409</v>
      </c>
      <c r="B367" s="80" t="s">
        <v>302</v>
      </c>
      <c r="C367" s="84">
        <v>0</v>
      </c>
      <c r="D367" s="82">
        <f>SUM(D368:D374)</f>
        <v>0</v>
      </c>
      <c r="E367" s="83"/>
    </row>
    <row r="368" spans="1:5" ht="14.25">
      <c r="A368" s="80">
        <v>2040901</v>
      </c>
      <c r="B368" s="80" t="s">
        <v>84</v>
      </c>
      <c r="C368" s="82">
        <v>0</v>
      </c>
      <c r="D368" s="82"/>
      <c r="E368" s="83"/>
    </row>
    <row r="369" spans="1:5" ht="14.25">
      <c r="A369" s="80">
        <v>2040902</v>
      </c>
      <c r="B369" s="80" t="s">
        <v>85</v>
      </c>
      <c r="C369" s="82">
        <v>0</v>
      </c>
      <c r="D369" s="82"/>
      <c r="E369" s="83"/>
    </row>
    <row r="370" spans="1:5" ht="14.25">
      <c r="A370" s="80">
        <v>2040903</v>
      </c>
      <c r="B370" s="80" t="s">
        <v>86</v>
      </c>
      <c r="C370" s="82">
        <v>0</v>
      </c>
      <c r="D370" s="82"/>
      <c r="E370" s="83"/>
    </row>
    <row r="371" spans="1:5" ht="14.25">
      <c r="A371" s="80">
        <v>2040904</v>
      </c>
      <c r="B371" s="80" t="s">
        <v>303</v>
      </c>
      <c r="C371" s="82">
        <v>0</v>
      </c>
      <c r="D371" s="82"/>
      <c r="E371" s="83"/>
    </row>
    <row r="372" spans="1:5" ht="14.25">
      <c r="A372" s="80">
        <v>2040905</v>
      </c>
      <c r="B372" s="80" t="s">
        <v>304</v>
      </c>
      <c r="C372" s="82">
        <v>0</v>
      </c>
      <c r="D372" s="82"/>
      <c r="E372" s="83"/>
    </row>
    <row r="373" spans="1:5" ht="14.25">
      <c r="A373" s="80">
        <v>2040950</v>
      </c>
      <c r="B373" s="80" t="s">
        <v>93</v>
      </c>
      <c r="C373" s="82">
        <v>0</v>
      </c>
      <c r="D373" s="82"/>
      <c r="E373" s="83"/>
    </row>
    <row r="374" spans="1:5" ht="14.25">
      <c r="A374" s="80">
        <v>2040999</v>
      </c>
      <c r="B374" s="80" t="s">
        <v>305</v>
      </c>
      <c r="C374" s="82">
        <v>0</v>
      </c>
      <c r="D374" s="82"/>
      <c r="E374" s="83"/>
    </row>
    <row r="375" spans="1:5" ht="14.25">
      <c r="A375" s="80">
        <v>20410</v>
      </c>
      <c r="B375" s="80" t="s">
        <v>306</v>
      </c>
      <c r="C375" s="82">
        <v>0</v>
      </c>
      <c r="D375" s="82">
        <f>SUM(D376:D380)</f>
        <v>0</v>
      </c>
      <c r="E375" s="83"/>
    </row>
    <row r="376" spans="1:5" ht="14.25">
      <c r="A376" s="80">
        <v>2041001</v>
      </c>
      <c r="B376" s="80" t="s">
        <v>84</v>
      </c>
      <c r="C376" s="82">
        <v>0</v>
      </c>
      <c r="D376" s="82"/>
      <c r="E376" s="83"/>
    </row>
    <row r="377" spans="1:5" ht="14.25">
      <c r="A377" s="80">
        <v>2041002</v>
      </c>
      <c r="B377" s="80" t="s">
        <v>85</v>
      </c>
      <c r="C377" s="82">
        <v>0</v>
      </c>
      <c r="D377" s="82"/>
      <c r="E377" s="83"/>
    </row>
    <row r="378" spans="1:5" ht="14.25">
      <c r="A378" s="80">
        <v>2041006</v>
      </c>
      <c r="B378" s="80" t="s">
        <v>125</v>
      </c>
      <c r="C378" s="82">
        <v>0</v>
      </c>
      <c r="D378" s="82"/>
      <c r="E378" s="83"/>
    </row>
    <row r="379" spans="1:5" ht="14.25">
      <c r="A379" s="80">
        <v>2041007</v>
      </c>
      <c r="B379" s="80" t="s">
        <v>307</v>
      </c>
      <c r="C379" s="82">
        <v>0</v>
      </c>
      <c r="D379" s="82"/>
      <c r="E379" s="83"/>
    </row>
    <row r="380" spans="1:5" ht="14.25">
      <c r="A380" s="80">
        <v>2041099</v>
      </c>
      <c r="B380" s="80" t="s">
        <v>308</v>
      </c>
      <c r="C380" s="82">
        <v>0</v>
      </c>
      <c r="D380" s="82"/>
      <c r="E380" s="83"/>
    </row>
    <row r="381" spans="1:5" ht="14.25">
      <c r="A381" s="80">
        <v>20499</v>
      </c>
      <c r="B381" s="80" t="s">
        <v>309</v>
      </c>
      <c r="C381" s="82">
        <v>169</v>
      </c>
      <c r="D381" s="82">
        <f>D382+D383</f>
        <v>0</v>
      </c>
      <c r="E381" s="83">
        <f>(D381/C381-1)*100</f>
        <v>-100</v>
      </c>
    </row>
    <row r="382" spans="1:5" ht="14.25">
      <c r="A382" s="80">
        <v>2049902</v>
      </c>
      <c r="B382" s="80" t="s">
        <v>310</v>
      </c>
      <c r="C382" s="82">
        <v>0</v>
      </c>
      <c r="D382" s="82"/>
      <c r="E382" s="83"/>
    </row>
    <row r="383" spans="1:5" ht="14.25">
      <c r="A383" s="80">
        <v>2049999</v>
      </c>
      <c r="B383" s="80" t="s">
        <v>311</v>
      </c>
      <c r="C383" s="82">
        <v>169</v>
      </c>
      <c r="D383" s="82"/>
      <c r="E383" s="83">
        <f>(D383/C383-1)*100</f>
        <v>-100</v>
      </c>
    </row>
    <row r="384" spans="1:5" ht="14.25">
      <c r="A384" s="80">
        <v>205</v>
      </c>
      <c r="B384" s="80" t="s">
        <v>312</v>
      </c>
      <c r="C384" s="82">
        <v>157611</v>
      </c>
      <c r="D384" s="82">
        <f>D385+D390+D397+D403+D409+D413+D417+D421+D427+D434</f>
        <v>140435</v>
      </c>
      <c r="E384" s="83">
        <f>(D384/C384-1)*100</f>
        <v>-10.897716529937629</v>
      </c>
    </row>
    <row r="385" spans="1:5" ht="14.25">
      <c r="A385" s="80">
        <v>20501</v>
      </c>
      <c r="B385" s="80" t="s">
        <v>313</v>
      </c>
      <c r="C385" s="82">
        <v>1135</v>
      </c>
      <c r="D385" s="82">
        <f>SUM(D386:D389)</f>
        <v>1310</v>
      </c>
      <c r="E385" s="83">
        <f>(D385/C385-1)*100</f>
        <v>15.41850220264318</v>
      </c>
    </row>
    <row r="386" spans="1:5" ht="14.25">
      <c r="A386" s="80">
        <v>2050101</v>
      </c>
      <c r="B386" s="80" t="s">
        <v>84</v>
      </c>
      <c r="C386" s="82">
        <v>586</v>
      </c>
      <c r="D386" s="82">
        <v>473</v>
      </c>
      <c r="E386" s="83">
        <f>(D386/C386-1)*100</f>
        <v>-19.283276450511945</v>
      </c>
    </row>
    <row r="387" spans="1:5" ht="14.25">
      <c r="A387" s="80">
        <v>2050102</v>
      </c>
      <c r="B387" s="80" t="s">
        <v>85</v>
      </c>
      <c r="C387" s="82">
        <v>549</v>
      </c>
      <c r="D387" s="82">
        <v>837</v>
      </c>
      <c r="E387" s="83">
        <f>(D387/C387-1)*100</f>
        <v>52.45901639344262</v>
      </c>
    </row>
    <row r="388" spans="1:5" ht="14.25">
      <c r="A388" s="80">
        <v>2050103</v>
      </c>
      <c r="B388" s="80" t="s">
        <v>86</v>
      </c>
      <c r="C388" s="82">
        <v>0</v>
      </c>
      <c r="D388" s="82"/>
      <c r="E388" s="83"/>
    </row>
    <row r="389" spans="1:5" ht="14.25">
      <c r="A389" s="80">
        <v>2050199</v>
      </c>
      <c r="B389" s="80" t="s">
        <v>314</v>
      </c>
      <c r="C389" s="82">
        <v>0</v>
      </c>
      <c r="D389" s="82"/>
      <c r="E389" s="83"/>
    </row>
    <row r="390" spans="1:5" ht="14.25">
      <c r="A390" s="80">
        <v>20502</v>
      </c>
      <c r="B390" s="80" t="s">
        <v>315</v>
      </c>
      <c r="C390" s="82">
        <v>114308</v>
      </c>
      <c r="D390" s="82">
        <f>SUM(D391:D396)</f>
        <v>108069</v>
      </c>
      <c r="E390" s="83">
        <f>(D390/C390-1)*100</f>
        <v>-5.458060678167753</v>
      </c>
    </row>
    <row r="391" spans="1:5" ht="14.25">
      <c r="A391" s="80">
        <v>2050201</v>
      </c>
      <c r="B391" s="80" t="s">
        <v>316</v>
      </c>
      <c r="C391" s="82">
        <v>15292</v>
      </c>
      <c r="D391" s="82">
        <v>14820</v>
      </c>
      <c r="E391" s="83">
        <f>(D391/C391-1)*100</f>
        <v>-3.0865812189380115</v>
      </c>
    </row>
    <row r="392" spans="1:5" ht="14.25">
      <c r="A392" s="80">
        <v>2050202</v>
      </c>
      <c r="B392" s="80" t="s">
        <v>317</v>
      </c>
      <c r="C392" s="82">
        <v>46644</v>
      </c>
      <c r="D392" s="82">
        <v>45784</v>
      </c>
      <c r="E392" s="83">
        <f>(D392/C392-1)*100</f>
        <v>-1.8437526798730786</v>
      </c>
    </row>
    <row r="393" spans="1:5" ht="14.25">
      <c r="A393" s="80">
        <v>2050203</v>
      </c>
      <c r="B393" s="80" t="s">
        <v>318</v>
      </c>
      <c r="C393" s="82">
        <v>32928</v>
      </c>
      <c r="D393" s="82">
        <v>28305</v>
      </c>
      <c r="E393" s="83">
        <f>(D393/C393-1)*100</f>
        <v>-14.039723032069972</v>
      </c>
    </row>
    <row r="394" spans="1:5" ht="14.25">
      <c r="A394" s="80">
        <v>2050204</v>
      </c>
      <c r="B394" s="80" t="s">
        <v>319</v>
      </c>
      <c r="C394" s="82">
        <v>17237</v>
      </c>
      <c r="D394" s="82">
        <v>18806</v>
      </c>
      <c r="E394" s="83">
        <f>(D394/C394-1)*100</f>
        <v>9.102512038057675</v>
      </c>
    </row>
    <row r="395" spans="1:5" ht="14.25">
      <c r="A395" s="80">
        <v>2050205</v>
      </c>
      <c r="B395" s="80" t="s">
        <v>320</v>
      </c>
      <c r="C395" s="82">
        <v>0</v>
      </c>
      <c r="D395" s="82"/>
      <c r="E395" s="83"/>
    </row>
    <row r="396" spans="1:5" ht="14.25">
      <c r="A396" s="80">
        <v>2050299</v>
      </c>
      <c r="B396" s="80" t="s">
        <v>321</v>
      </c>
      <c r="C396" s="82">
        <v>2207</v>
      </c>
      <c r="D396" s="82">
        <v>354</v>
      </c>
      <c r="E396" s="83">
        <f>(D396/C396-1)*100</f>
        <v>-83.96012686905301</v>
      </c>
    </row>
    <row r="397" spans="1:5" ht="14.25">
      <c r="A397" s="80">
        <v>20503</v>
      </c>
      <c r="B397" s="80" t="s">
        <v>322</v>
      </c>
      <c r="C397" s="82">
        <v>10093</v>
      </c>
      <c r="D397" s="82">
        <f>SUM(D398:D402)</f>
        <v>8443</v>
      </c>
      <c r="E397" s="83">
        <f>(D397/C397-1)*100</f>
        <v>-16.347963935400777</v>
      </c>
    </row>
    <row r="398" spans="1:5" ht="14.25">
      <c r="A398" s="80">
        <v>2050301</v>
      </c>
      <c r="B398" s="80" t="s">
        <v>323</v>
      </c>
      <c r="C398" s="82">
        <v>0</v>
      </c>
      <c r="D398" s="82"/>
      <c r="E398" s="83"/>
    </row>
    <row r="399" spans="1:5" ht="14.25">
      <c r="A399" s="80">
        <v>2050302</v>
      </c>
      <c r="B399" s="80" t="s">
        <v>324</v>
      </c>
      <c r="C399" s="82">
        <v>6871</v>
      </c>
      <c r="D399" s="82">
        <v>5618</v>
      </c>
      <c r="E399" s="83">
        <f>(D399/C399-1)*100</f>
        <v>-18.23606461941494</v>
      </c>
    </row>
    <row r="400" spans="1:5" ht="14.25">
      <c r="A400" s="80">
        <v>2050303</v>
      </c>
      <c r="B400" s="80" t="s">
        <v>325</v>
      </c>
      <c r="C400" s="82">
        <v>3221</v>
      </c>
      <c r="D400" s="82">
        <v>2825</v>
      </c>
      <c r="E400" s="83">
        <f>(D400/C400-1)*100</f>
        <v>-12.294318534616577</v>
      </c>
    </row>
    <row r="401" spans="1:5" ht="14.25">
      <c r="A401" s="80">
        <v>2050305</v>
      </c>
      <c r="B401" s="80" t="s">
        <v>326</v>
      </c>
      <c r="C401" s="82">
        <v>0</v>
      </c>
      <c r="D401" s="82"/>
      <c r="E401" s="83"/>
    </row>
    <row r="402" spans="1:5" ht="14.25">
      <c r="A402" s="80">
        <v>2050399</v>
      </c>
      <c r="B402" s="80" t="s">
        <v>327</v>
      </c>
      <c r="C402" s="82">
        <v>1</v>
      </c>
      <c r="D402" s="82"/>
      <c r="E402" s="83">
        <f>(D402/C402-1)*100</f>
        <v>-100</v>
      </c>
    </row>
    <row r="403" spans="1:5" ht="14.25">
      <c r="A403" s="80">
        <v>20504</v>
      </c>
      <c r="B403" s="80" t="s">
        <v>328</v>
      </c>
      <c r="C403" s="82">
        <v>3380</v>
      </c>
      <c r="D403" s="82">
        <f>SUM(D404:D408)</f>
        <v>2810</v>
      </c>
      <c r="E403" s="83">
        <f>(D403/C403-1)*100</f>
        <v>-16.863905325443785</v>
      </c>
    </row>
    <row r="404" spans="1:5" ht="14.25">
      <c r="A404" s="80">
        <v>2050401</v>
      </c>
      <c r="B404" s="80" t="s">
        <v>329</v>
      </c>
      <c r="C404" s="82">
        <v>0</v>
      </c>
      <c r="D404" s="82"/>
      <c r="E404" s="83"/>
    </row>
    <row r="405" spans="1:5" ht="14.25">
      <c r="A405" s="80">
        <v>2050402</v>
      </c>
      <c r="B405" s="80" t="s">
        <v>330</v>
      </c>
      <c r="C405" s="82">
        <v>2057</v>
      </c>
      <c r="D405" s="82">
        <v>1799</v>
      </c>
      <c r="E405" s="83">
        <f>(D405/C405-1)*100</f>
        <v>-12.542537676227516</v>
      </c>
    </row>
    <row r="406" spans="1:5" ht="14.25">
      <c r="A406" s="80">
        <v>2050403</v>
      </c>
      <c r="B406" s="80" t="s">
        <v>331</v>
      </c>
      <c r="C406" s="82">
        <v>0</v>
      </c>
      <c r="D406" s="82"/>
      <c r="E406" s="83"/>
    </row>
    <row r="407" spans="1:5" ht="14.25">
      <c r="A407" s="80">
        <v>2050404</v>
      </c>
      <c r="B407" s="80" t="s">
        <v>332</v>
      </c>
      <c r="C407" s="82">
        <v>1323</v>
      </c>
      <c r="D407" s="82">
        <v>1011</v>
      </c>
      <c r="E407" s="83">
        <f>(D407/C407-1)*100</f>
        <v>-23.582766439909296</v>
      </c>
    </row>
    <row r="408" spans="1:5" ht="14.25">
      <c r="A408" s="80">
        <v>2050499</v>
      </c>
      <c r="B408" s="80" t="s">
        <v>333</v>
      </c>
      <c r="C408" s="82">
        <v>0</v>
      </c>
      <c r="D408" s="82"/>
      <c r="E408" s="83"/>
    </row>
    <row r="409" spans="1:5" ht="14.25">
      <c r="A409" s="80">
        <v>20505</v>
      </c>
      <c r="B409" s="80" t="s">
        <v>334</v>
      </c>
      <c r="C409" s="82">
        <v>0</v>
      </c>
      <c r="D409" s="82">
        <f>SUM(D410:D412)</f>
        <v>0</v>
      </c>
      <c r="E409" s="83"/>
    </row>
    <row r="410" spans="1:5" ht="14.25">
      <c r="A410" s="80">
        <v>2050501</v>
      </c>
      <c r="B410" s="80" t="s">
        <v>335</v>
      </c>
      <c r="C410" s="82">
        <v>0</v>
      </c>
      <c r="D410" s="82"/>
      <c r="E410" s="83"/>
    </row>
    <row r="411" spans="1:5" ht="14.25">
      <c r="A411" s="80">
        <v>2050502</v>
      </c>
      <c r="B411" s="80" t="s">
        <v>336</v>
      </c>
      <c r="C411" s="82">
        <v>0</v>
      </c>
      <c r="D411" s="82"/>
      <c r="E411" s="83"/>
    </row>
    <row r="412" spans="1:5" ht="14.25">
      <c r="A412" s="80">
        <v>2050599</v>
      </c>
      <c r="B412" s="80" t="s">
        <v>337</v>
      </c>
      <c r="C412" s="82">
        <v>0</v>
      </c>
      <c r="D412" s="82"/>
      <c r="E412" s="83"/>
    </row>
    <row r="413" spans="1:5" ht="14.25">
      <c r="A413" s="80">
        <v>20506</v>
      </c>
      <c r="B413" s="80" t="s">
        <v>338</v>
      </c>
      <c r="C413" s="82">
        <v>0</v>
      </c>
      <c r="D413" s="82">
        <f>SUM(D414:D416)</f>
        <v>0</v>
      </c>
      <c r="E413" s="83"/>
    </row>
    <row r="414" spans="1:5" ht="14.25">
      <c r="A414" s="80">
        <v>2050601</v>
      </c>
      <c r="B414" s="80" t="s">
        <v>339</v>
      </c>
      <c r="C414" s="82">
        <v>0</v>
      </c>
      <c r="D414" s="82"/>
      <c r="E414" s="83"/>
    </row>
    <row r="415" spans="1:5" ht="14.25">
      <c r="A415" s="80">
        <v>2050602</v>
      </c>
      <c r="B415" s="80" t="s">
        <v>340</v>
      </c>
      <c r="C415" s="82">
        <v>0</v>
      </c>
      <c r="D415" s="82"/>
      <c r="E415" s="83"/>
    </row>
    <row r="416" spans="1:5" ht="14.25">
      <c r="A416" s="80">
        <v>2050699</v>
      </c>
      <c r="B416" s="80" t="s">
        <v>341</v>
      </c>
      <c r="C416" s="82">
        <v>0</v>
      </c>
      <c r="D416" s="82"/>
      <c r="E416" s="83"/>
    </row>
    <row r="417" spans="1:5" ht="14.25">
      <c r="A417" s="80">
        <v>20507</v>
      </c>
      <c r="B417" s="80" t="s">
        <v>342</v>
      </c>
      <c r="C417" s="82">
        <v>762</v>
      </c>
      <c r="D417" s="82">
        <f>SUM(D418:D420)</f>
        <v>639</v>
      </c>
      <c r="E417" s="83">
        <f>(D417/C417-1)*100</f>
        <v>-16.14173228346457</v>
      </c>
    </row>
    <row r="418" spans="1:5" ht="14.25">
      <c r="A418" s="80">
        <v>2050701</v>
      </c>
      <c r="B418" s="80" t="s">
        <v>343</v>
      </c>
      <c r="C418" s="82">
        <v>761</v>
      </c>
      <c r="D418" s="82">
        <v>639</v>
      </c>
      <c r="E418" s="83">
        <f>(D418/C418-1)*100</f>
        <v>-16.031537450722734</v>
      </c>
    </row>
    <row r="419" spans="1:5" ht="14.25">
      <c r="A419" s="80">
        <v>2050702</v>
      </c>
      <c r="B419" s="80" t="s">
        <v>344</v>
      </c>
      <c r="C419" s="82">
        <v>0</v>
      </c>
      <c r="D419" s="82"/>
      <c r="E419" s="83"/>
    </row>
    <row r="420" spans="1:5" ht="14.25">
      <c r="A420" s="80">
        <v>2050799</v>
      </c>
      <c r="B420" s="80" t="s">
        <v>345</v>
      </c>
      <c r="C420" s="82">
        <v>1</v>
      </c>
      <c r="D420" s="82"/>
      <c r="E420" s="83">
        <f>(D420/C420-1)*100</f>
        <v>-100</v>
      </c>
    </row>
    <row r="421" spans="1:5" ht="14.25">
      <c r="A421" s="80">
        <v>20508</v>
      </c>
      <c r="B421" s="80" t="s">
        <v>346</v>
      </c>
      <c r="C421" s="82">
        <v>5137</v>
      </c>
      <c r="D421" s="82">
        <f>SUM(D422:D426)</f>
        <v>4550</v>
      </c>
      <c r="E421" s="83">
        <f>(D421/C421-1)*100</f>
        <v>-11.42690286159237</v>
      </c>
    </row>
    <row r="422" spans="1:5" ht="14.25">
      <c r="A422" s="80">
        <v>2050801</v>
      </c>
      <c r="B422" s="80" t="s">
        <v>347</v>
      </c>
      <c r="C422" s="82">
        <v>0</v>
      </c>
      <c r="D422" s="82"/>
      <c r="E422" s="83"/>
    </row>
    <row r="423" spans="1:5" ht="14.25">
      <c r="A423" s="80">
        <v>2050802</v>
      </c>
      <c r="B423" s="80" t="s">
        <v>348</v>
      </c>
      <c r="C423" s="82">
        <v>634</v>
      </c>
      <c r="D423" s="82">
        <v>596</v>
      </c>
      <c r="E423" s="83">
        <f>(D423/C423-1)*100</f>
        <v>-5.993690851735012</v>
      </c>
    </row>
    <row r="424" spans="1:5" ht="14.25">
      <c r="A424" s="80">
        <v>2050803</v>
      </c>
      <c r="B424" s="80" t="s">
        <v>349</v>
      </c>
      <c r="C424" s="82">
        <v>0</v>
      </c>
      <c r="D424" s="82"/>
      <c r="E424" s="83"/>
    </row>
    <row r="425" spans="1:5" ht="14.25">
      <c r="A425" s="80">
        <v>2050804</v>
      </c>
      <c r="B425" s="80" t="s">
        <v>350</v>
      </c>
      <c r="C425" s="82">
        <v>0</v>
      </c>
      <c r="D425" s="82"/>
      <c r="E425" s="83"/>
    </row>
    <row r="426" spans="1:5" ht="14.25">
      <c r="A426" s="80">
        <v>2050899</v>
      </c>
      <c r="B426" s="80" t="s">
        <v>351</v>
      </c>
      <c r="C426" s="82">
        <v>4503</v>
      </c>
      <c r="D426" s="82">
        <v>3954</v>
      </c>
      <c r="E426" s="83">
        <f>(D426/C426-1)*100</f>
        <v>-12.19187208527648</v>
      </c>
    </row>
    <row r="427" spans="1:5" ht="14.25">
      <c r="A427" s="80">
        <v>20509</v>
      </c>
      <c r="B427" s="80" t="s">
        <v>352</v>
      </c>
      <c r="C427" s="82">
        <v>19000</v>
      </c>
      <c r="D427" s="82">
        <f>SUM(D428:D433)</f>
        <v>0</v>
      </c>
      <c r="E427" s="83">
        <f>(D427/C427-1)*100</f>
        <v>-100</v>
      </c>
    </row>
    <row r="428" spans="1:5" ht="14.25">
      <c r="A428" s="80">
        <v>2050901</v>
      </c>
      <c r="B428" s="80" t="s">
        <v>353</v>
      </c>
      <c r="C428" s="82">
        <v>0</v>
      </c>
      <c r="D428" s="82"/>
      <c r="E428" s="83"/>
    </row>
    <row r="429" spans="1:5" ht="14.25">
      <c r="A429" s="80">
        <v>2050902</v>
      </c>
      <c r="B429" s="80" t="s">
        <v>354</v>
      </c>
      <c r="C429" s="82">
        <v>0</v>
      </c>
      <c r="D429" s="82"/>
      <c r="E429" s="83"/>
    </row>
    <row r="430" spans="1:5" ht="14.25">
      <c r="A430" s="80">
        <v>2050903</v>
      </c>
      <c r="B430" s="80" t="s">
        <v>355</v>
      </c>
      <c r="C430" s="82">
        <v>19000</v>
      </c>
      <c r="D430" s="82"/>
      <c r="E430" s="83">
        <f>(D430/C430-1)*100</f>
        <v>-100</v>
      </c>
    </row>
    <row r="431" spans="1:5" ht="14.25">
      <c r="A431" s="80">
        <v>2050904</v>
      </c>
      <c r="B431" s="80" t="s">
        <v>356</v>
      </c>
      <c r="C431" s="82">
        <v>0</v>
      </c>
      <c r="D431" s="82"/>
      <c r="E431" s="83"/>
    </row>
    <row r="432" spans="1:5" ht="14.25">
      <c r="A432" s="80">
        <v>2050905</v>
      </c>
      <c r="B432" s="80" t="s">
        <v>357</v>
      </c>
      <c r="C432" s="82">
        <v>0</v>
      </c>
      <c r="D432" s="82"/>
      <c r="E432" s="83"/>
    </row>
    <row r="433" spans="1:5" ht="14.25">
      <c r="A433" s="80">
        <v>2050999</v>
      </c>
      <c r="B433" s="80" t="s">
        <v>358</v>
      </c>
      <c r="C433" s="82">
        <v>0</v>
      </c>
      <c r="D433" s="82"/>
      <c r="E433" s="83"/>
    </row>
    <row r="434" spans="1:5" ht="14.25">
      <c r="A434" s="80">
        <v>20599</v>
      </c>
      <c r="B434" s="80" t="s">
        <v>359</v>
      </c>
      <c r="C434" s="82">
        <v>3796</v>
      </c>
      <c r="D434" s="82">
        <f>D435</f>
        <v>14614</v>
      </c>
      <c r="E434" s="83">
        <f aca="true" t="shared" si="3" ref="E434:E439">(D434/C434-1)*100</f>
        <v>284.9841938883035</v>
      </c>
    </row>
    <row r="435" spans="1:5" ht="14.25">
      <c r="A435" s="80">
        <v>2059999</v>
      </c>
      <c r="B435" s="80" t="s">
        <v>360</v>
      </c>
      <c r="C435" s="82">
        <v>3796</v>
      </c>
      <c r="D435" s="82">
        <v>14614</v>
      </c>
      <c r="E435" s="83">
        <f t="shared" si="3"/>
        <v>284.9841938883035</v>
      </c>
    </row>
    <row r="436" spans="1:5" ht="14.25">
      <c r="A436" s="80">
        <v>206</v>
      </c>
      <c r="B436" s="80" t="s">
        <v>361</v>
      </c>
      <c r="C436" s="82">
        <v>45083</v>
      </c>
      <c r="D436" s="82">
        <f>SUM(D437,D442,D451,D457,D462,D467,D472,D479,D483,D487)</f>
        <v>40197</v>
      </c>
      <c r="E436" s="83">
        <f t="shared" si="3"/>
        <v>-10.837788079763989</v>
      </c>
    </row>
    <row r="437" spans="1:5" ht="14.25">
      <c r="A437" s="80">
        <v>20601</v>
      </c>
      <c r="B437" s="80" t="s">
        <v>362</v>
      </c>
      <c r="C437" s="82">
        <v>973</v>
      </c>
      <c r="D437" s="82">
        <f>SUM(D438:D441)</f>
        <v>895</v>
      </c>
      <c r="E437" s="83">
        <f t="shared" si="3"/>
        <v>-8.01644398766701</v>
      </c>
    </row>
    <row r="438" spans="1:5" ht="14.25">
      <c r="A438" s="80">
        <v>2060101</v>
      </c>
      <c r="B438" s="80" t="s">
        <v>84</v>
      </c>
      <c r="C438" s="82">
        <v>730</v>
      </c>
      <c r="D438" s="82">
        <v>670</v>
      </c>
      <c r="E438" s="83">
        <f t="shared" si="3"/>
        <v>-8.21917808219178</v>
      </c>
    </row>
    <row r="439" spans="1:5" ht="14.25">
      <c r="A439" s="80">
        <v>2060102</v>
      </c>
      <c r="B439" s="80" t="s">
        <v>85</v>
      </c>
      <c r="C439" s="82">
        <v>80</v>
      </c>
      <c r="D439" s="82">
        <v>68</v>
      </c>
      <c r="E439" s="83">
        <f t="shared" si="3"/>
        <v>-15.000000000000002</v>
      </c>
    </row>
    <row r="440" spans="1:5" ht="14.25">
      <c r="A440" s="80">
        <v>2060103</v>
      </c>
      <c r="B440" s="80" t="s">
        <v>86</v>
      </c>
      <c r="C440" s="82">
        <v>0</v>
      </c>
      <c r="D440" s="82"/>
      <c r="E440" s="83"/>
    </row>
    <row r="441" spans="1:5" ht="14.25">
      <c r="A441" s="80">
        <v>2060199</v>
      </c>
      <c r="B441" s="80" t="s">
        <v>363</v>
      </c>
      <c r="C441" s="82">
        <v>163</v>
      </c>
      <c r="D441" s="82">
        <v>157</v>
      </c>
      <c r="E441" s="83">
        <f>(D441/C441-1)*100</f>
        <v>-3.6809815950920255</v>
      </c>
    </row>
    <row r="442" spans="1:5" ht="14.25">
      <c r="A442" s="80">
        <v>20602</v>
      </c>
      <c r="B442" s="80" t="s">
        <v>364</v>
      </c>
      <c r="C442" s="82">
        <v>0</v>
      </c>
      <c r="D442" s="82">
        <f>SUM(D443:D450)</f>
        <v>0</v>
      </c>
      <c r="E442" s="83"/>
    </row>
    <row r="443" spans="1:5" ht="14.25">
      <c r="A443" s="80">
        <v>2060201</v>
      </c>
      <c r="B443" s="80" t="s">
        <v>365</v>
      </c>
      <c r="C443" s="82">
        <v>0</v>
      </c>
      <c r="D443" s="82"/>
      <c r="E443" s="83"/>
    </row>
    <row r="444" spans="1:5" ht="14.25">
      <c r="A444" s="80">
        <v>2060203</v>
      </c>
      <c r="B444" s="80" t="s">
        <v>366</v>
      </c>
      <c r="C444" s="82">
        <v>0</v>
      </c>
      <c r="D444" s="82"/>
      <c r="E444" s="83"/>
    </row>
    <row r="445" spans="1:5" ht="14.25">
      <c r="A445" s="80">
        <v>2060204</v>
      </c>
      <c r="B445" s="80" t="s">
        <v>367</v>
      </c>
      <c r="C445" s="82">
        <v>0</v>
      </c>
      <c r="D445" s="82"/>
      <c r="E445" s="83"/>
    </row>
    <row r="446" spans="1:5" ht="14.25">
      <c r="A446" s="80">
        <v>2060205</v>
      </c>
      <c r="B446" s="80" t="s">
        <v>368</v>
      </c>
      <c r="C446" s="82">
        <v>0</v>
      </c>
      <c r="D446" s="82"/>
      <c r="E446" s="83"/>
    </row>
    <row r="447" spans="1:5" ht="14.25">
      <c r="A447" s="80">
        <v>2060206</v>
      </c>
      <c r="B447" s="80" t="s">
        <v>369</v>
      </c>
      <c r="C447" s="82">
        <v>0</v>
      </c>
      <c r="D447" s="82"/>
      <c r="E447" s="83"/>
    </row>
    <row r="448" spans="1:5" ht="14.25">
      <c r="A448" s="80">
        <v>2060207</v>
      </c>
      <c r="B448" s="80" t="s">
        <v>370</v>
      </c>
      <c r="C448" s="82">
        <v>0</v>
      </c>
      <c r="D448" s="82"/>
      <c r="E448" s="83"/>
    </row>
    <row r="449" spans="1:5" ht="14.25">
      <c r="A449" s="80">
        <v>2060208</v>
      </c>
      <c r="B449" s="80" t="s">
        <v>371</v>
      </c>
      <c r="C449" s="82">
        <v>0</v>
      </c>
      <c r="D449" s="82"/>
      <c r="E449" s="83"/>
    </row>
    <row r="450" spans="1:5" ht="14.25">
      <c r="A450" s="80">
        <v>2060299</v>
      </c>
      <c r="B450" s="80" t="s">
        <v>372</v>
      </c>
      <c r="C450" s="82">
        <v>0</v>
      </c>
      <c r="D450" s="82"/>
      <c r="E450" s="83"/>
    </row>
    <row r="451" spans="1:5" ht="14.25">
      <c r="A451" s="80">
        <v>20603</v>
      </c>
      <c r="B451" s="80" t="s">
        <v>373</v>
      </c>
      <c r="C451" s="82">
        <v>0</v>
      </c>
      <c r="D451" s="82">
        <f>SUM(D452:D456)</f>
        <v>0</v>
      </c>
      <c r="E451" s="83"/>
    </row>
    <row r="452" spans="1:5" ht="14.25">
      <c r="A452" s="80">
        <v>2060301</v>
      </c>
      <c r="B452" s="80" t="s">
        <v>365</v>
      </c>
      <c r="C452" s="82">
        <v>0</v>
      </c>
      <c r="D452" s="82"/>
      <c r="E452" s="83"/>
    </row>
    <row r="453" spans="1:5" ht="14.25">
      <c r="A453" s="80">
        <v>2060302</v>
      </c>
      <c r="B453" s="80" t="s">
        <v>374</v>
      </c>
      <c r="C453" s="82">
        <v>0</v>
      </c>
      <c r="D453" s="82"/>
      <c r="E453" s="83"/>
    </row>
    <row r="454" spans="1:5" ht="14.25">
      <c r="A454" s="80">
        <v>2060303</v>
      </c>
      <c r="B454" s="80" t="s">
        <v>375</v>
      </c>
      <c r="C454" s="82">
        <v>0</v>
      </c>
      <c r="D454" s="82"/>
      <c r="E454" s="83"/>
    </row>
    <row r="455" spans="1:5" ht="14.25">
      <c r="A455" s="80">
        <v>2060304</v>
      </c>
      <c r="B455" s="80" t="s">
        <v>376</v>
      </c>
      <c r="C455" s="82">
        <v>0</v>
      </c>
      <c r="D455" s="82"/>
      <c r="E455" s="83"/>
    </row>
    <row r="456" spans="1:5" ht="14.25">
      <c r="A456" s="80">
        <v>2060399</v>
      </c>
      <c r="B456" s="80" t="s">
        <v>377</v>
      </c>
      <c r="C456" s="82">
        <v>0</v>
      </c>
      <c r="D456" s="82"/>
      <c r="E456" s="83"/>
    </row>
    <row r="457" spans="1:5" ht="14.25">
      <c r="A457" s="80">
        <v>20604</v>
      </c>
      <c r="B457" s="80" t="s">
        <v>378</v>
      </c>
      <c r="C457" s="82">
        <v>3239</v>
      </c>
      <c r="D457" s="82">
        <f>SUM(D458:D461)</f>
        <v>59</v>
      </c>
      <c r="E457" s="83">
        <f>(D457/C457-1)*100</f>
        <v>-98.17845013893177</v>
      </c>
    </row>
    <row r="458" spans="1:5" ht="14.25">
      <c r="A458" s="80">
        <v>2060401</v>
      </c>
      <c r="B458" s="80" t="s">
        <v>365</v>
      </c>
      <c r="C458" s="82">
        <v>0</v>
      </c>
      <c r="D458" s="82"/>
      <c r="E458" s="83"/>
    </row>
    <row r="459" spans="1:5" ht="14.25">
      <c r="A459" s="80">
        <v>2060404</v>
      </c>
      <c r="B459" s="80" t="s">
        <v>379</v>
      </c>
      <c r="C459" s="82">
        <v>0</v>
      </c>
      <c r="D459" s="82"/>
      <c r="E459" s="83"/>
    </row>
    <row r="460" spans="1:5" ht="14.25">
      <c r="A460" s="80">
        <v>2060405</v>
      </c>
      <c r="B460" s="80" t="s">
        <v>380</v>
      </c>
      <c r="C460" s="82">
        <v>0</v>
      </c>
      <c r="D460" s="82"/>
      <c r="E460" s="83"/>
    </row>
    <row r="461" spans="1:5" ht="14.25">
      <c r="A461" s="80">
        <v>2060499</v>
      </c>
      <c r="B461" s="80" t="s">
        <v>381</v>
      </c>
      <c r="C461" s="82">
        <v>3239</v>
      </c>
      <c r="D461" s="82">
        <v>59</v>
      </c>
      <c r="E461" s="83">
        <f>(D461/C461-1)*100</f>
        <v>-98.17845013893177</v>
      </c>
    </row>
    <row r="462" spans="1:5" ht="14.25">
      <c r="A462" s="80">
        <v>20605</v>
      </c>
      <c r="B462" s="80" t="s">
        <v>382</v>
      </c>
      <c r="C462" s="82">
        <v>3</v>
      </c>
      <c r="D462" s="82">
        <f>SUM(D463:D466)</f>
        <v>0</v>
      </c>
      <c r="E462" s="83">
        <f>(D462/C462-1)*100</f>
        <v>-100</v>
      </c>
    </row>
    <row r="463" spans="1:5" ht="14.25">
      <c r="A463" s="80">
        <v>2060501</v>
      </c>
      <c r="B463" s="80" t="s">
        <v>365</v>
      </c>
      <c r="C463" s="82">
        <v>0</v>
      </c>
      <c r="D463" s="82"/>
      <c r="E463" s="83"/>
    </row>
    <row r="464" spans="1:5" ht="14.25">
      <c r="A464" s="80">
        <v>2060502</v>
      </c>
      <c r="B464" s="80" t="s">
        <v>383</v>
      </c>
      <c r="C464" s="82">
        <v>0</v>
      </c>
      <c r="D464" s="82"/>
      <c r="E464" s="83"/>
    </row>
    <row r="465" spans="1:5" ht="14.25">
      <c r="A465" s="80">
        <v>2060503</v>
      </c>
      <c r="B465" s="80" t="s">
        <v>384</v>
      </c>
      <c r="C465" s="82">
        <v>0</v>
      </c>
      <c r="D465" s="82"/>
      <c r="E465" s="83"/>
    </row>
    <row r="466" spans="1:5" ht="14.25">
      <c r="A466" s="80">
        <v>2060599</v>
      </c>
      <c r="B466" s="80" t="s">
        <v>385</v>
      </c>
      <c r="C466" s="82">
        <v>3</v>
      </c>
      <c r="D466" s="82"/>
      <c r="E466" s="83">
        <f>(D466/C466-1)*100</f>
        <v>-100</v>
      </c>
    </row>
    <row r="467" spans="1:5" ht="14.25">
      <c r="A467" s="80">
        <v>20606</v>
      </c>
      <c r="B467" s="80" t="s">
        <v>386</v>
      </c>
      <c r="C467" s="82">
        <v>0</v>
      </c>
      <c r="D467" s="82">
        <f>SUM(D468:D471)</f>
        <v>0</v>
      </c>
      <c r="E467" s="83"/>
    </row>
    <row r="468" spans="1:5" ht="14.25">
      <c r="A468" s="80">
        <v>2060601</v>
      </c>
      <c r="B468" s="80" t="s">
        <v>387</v>
      </c>
      <c r="C468" s="82">
        <v>0</v>
      </c>
      <c r="D468" s="82"/>
      <c r="E468" s="83"/>
    </row>
    <row r="469" spans="1:5" ht="14.25">
      <c r="A469" s="80">
        <v>2060602</v>
      </c>
      <c r="B469" s="80" t="s">
        <v>388</v>
      </c>
      <c r="C469" s="82">
        <v>0</v>
      </c>
      <c r="D469" s="82"/>
      <c r="E469" s="83"/>
    </row>
    <row r="470" spans="1:5" ht="14.25">
      <c r="A470" s="80">
        <v>2060603</v>
      </c>
      <c r="B470" s="80" t="s">
        <v>389</v>
      </c>
      <c r="C470" s="82">
        <v>0</v>
      </c>
      <c r="D470" s="82"/>
      <c r="E470" s="83"/>
    </row>
    <row r="471" spans="1:5" ht="14.25">
      <c r="A471" s="80">
        <v>2060699</v>
      </c>
      <c r="B471" s="80" t="s">
        <v>390</v>
      </c>
      <c r="C471" s="82">
        <v>0</v>
      </c>
      <c r="D471" s="82"/>
      <c r="E471" s="83"/>
    </row>
    <row r="472" spans="1:5" ht="14.25">
      <c r="A472" s="80">
        <v>20607</v>
      </c>
      <c r="B472" s="80" t="s">
        <v>391</v>
      </c>
      <c r="C472" s="82">
        <v>82</v>
      </c>
      <c r="D472" s="82">
        <f>SUM(D473:D478)</f>
        <v>76</v>
      </c>
      <c r="E472" s="83">
        <f>(D472/C472-1)*100</f>
        <v>-7.317073170731703</v>
      </c>
    </row>
    <row r="473" spans="1:5" ht="14.25">
      <c r="A473" s="80">
        <v>2060701</v>
      </c>
      <c r="B473" s="80" t="s">
        <v>365</v>
      </c>
      <c r="C473" s="82">
        <v>0</v>
      </c>
      <c r="D473" s="82"/>
      <c r="E473" s="83"/>
    </row>
    <row r="474" spans="1:5" ht="14.25">
      <c r="A474" s="80">
        <v>2060702</v>
      </c>
      <c r="B474" s="80" t="s">
        <v>392</v>
      </c>
      <c r="C474" s="82">
        <v>75</v>
      </c>
      <c r="D474" s="82">
        <v>32</v>
      </c>
      <c r="E474" s="83">
        <f>(D474/C474-1)*100</f>
        <v>-57.33333333333333</v>
      </c>
    </row>
    <row r="475" spans="1:5" ht="14.25">
      <c r="A475" s="80">
        <v>2060703</v>
      </c>
      <c r="B475" s="80" t="s">
        <v>393</v>
      </c>
      <c r="C475" s="82">
        <v>0</v>
      </c>
      <c r="D475" s="82"/>
      <c r="E475" s="83"/>
    </row>
    <row r="476" spans="1:5" ht="14.25">
      <c r="A476" s="80">
        <v>2060704</v>
      </c>
      <c r="B476" s="80" t="s">
        <v>394</v>
      </c>
      <c r="C476" s="82">
        <v>0</v>
      </c>
      <c r="D476" s="82">
        <v>6</v>
      </c>
      <c r="E476" s="83"/>
    </row>
    <row r="477" spans="1:5" ht="14.25">
      <c r="A477" s="80">
        <v>2060705</v>
      </c>
      <c r="B477" s="80" t="s">
        <v>395</v>
      </c>
      <c r="C477" s="82">
        <v>0</v>
      </c>
      <c r="D477" s="82">
        <v>27</v>
      </c>
      <c r="E477" s="83"/>
    </row>
    <row r="478" spans="1:5" ht="14.25">
      <c r="A478" s="80">
        <v>2060799</v>
      </c>
      <c r="B478" s="80" t="s">
        <v>396</v>
      </c>
      <c r="C478" s="82">
        <v>7</v>
      </c>
      <c r="D478" s="82">
        <v>11</v>
      </c>
      <c r="E478" s="83">
        <f>(D478/C478-1)*100</f>
        <v>57.14285714285714</v>
      </c>
    </row>
    <row r="479" spans="1:5" ht="14.25">
      <c r="A479" s="80">
        <v>20608</v>
      </c>
      <c r="B479" s="80" t="s">
        <v>397</v>
      </c>
      <c r="C479" s="82">
        <v>0</v>
      </c>
      <c r="D479" s="82">
        <f>SUM(D480:D482)</f>
        <v>0</v>
      </c>
      <c r="E479" s="83"/>
    </row>
    <row r="480" spans="1:5" ht="14.25">
      <c r="A480" s="80">
        <v>2060801</v>
      </c>
      <c r="B480" s="80" t="s">
        <v>398</v>
      </c>
      <c r="C480" s="82">
        <v>0</v>
      </c>
      <c r="D480" s="82"/>
      <c r="E480" s="83"/>
    </row>
    <row r="481" spans="1:5" ht="14.25">
      <c r="A481" s="80">
        <v>2060802</v>
      </c>
      <c r="B481" s="80" t="s">
        <v>399</v>
      </c>
      <c r="C481" s="82">
        <v>0</v>
      </c>
      <c r="D481" s="82"/>
      <c r="E481" s="83"/>
    </row>
    <row r="482" spans="1:5" ht="14.25">
      <c r="A482" s="80">
        <v>2060899</v>
      </c>
      <c r="B482" s="80" t="s">
        <v>400</v>
      </c>
      <c r="C482" s="82">
        <v>0</v>
      </c>
      <c r="D482" s="82"/>
      <c r="E482" s="83"/>
    </row>
    <row r="483" spans="1:5" ht="14.25">
      <c r="A483" s="80">
        <v>20609</v>
      </c>
      <c r="B483" s="80" t="s">
        <v>401</v>
      </c>
      <c r="C483" s="82">
        <v>2385</v>
      </c>
      <c r="D483" s="82">
        <f>D484+D485+D486</f>
        <v>0</v>
      </c>
      <c r="E483" s="83">
        <f>(D483/C483-1)*100</f>
        <v>-100</v>
      </c>
    </row>
    <row r="484" spans="1:5" ht="14.25">
      <c r="A484" s="80">
        <v>2060901</v>
      </c>
      <c r="B484" s="80" t="s">
        <v>402</v>
      </c>
      <c r="C484" s="82">
        <v>0</v>
      </c>
      <c r="D484" s="82"/>
      <c r="E484" s="83"/>
    </row>
    <row r="485" spans="1:5" ht="14.25">
      <c r="A485" s="80">
        <v>2060902</v>
      </c>
      <c r="B485" s="80" t="s">
        <v>403</v>
      </c>
      <c r="C485" s="82">
        <v>2385</v>
      </c>
      <c r="D485" s="82"/>
      <c r="E485" s="83">
        <f>(D485/C485-1)*100</f>
        <v>-100</v>
      </c>
    </row>
    <row r="486" spans="1:5" ht="14.25">
      <c r="A486" s="80">
        <v>2060999</v>
      </c>
      <c r="B486" s="80" t="s">
        <v>404</v>
      </c>
      <c r="C486" s="82">
        <v>0</v>
      </c>
      <c r="D486" s="82"/>
      <c r="E486" s="83"/>
    </row>
    <row r="487" spans="1:5" ht="14.25">
      <c r="A487" s="80">
        <v>20699</v>
      </c>
      <c r="B487" s="80" t="s">
        <v>405</v>
      </c>
      <c r="C487" s="82">
        <v>38401</v>
      </c>
      <c r="D487" s="82">
        <f>SUM(D488:D491)</f>
        <v>39167</v>
      </c>
      <c r="E487" s="83">
        <f>(D487/C487-1)*100</f>
        <v>1.9947397203197825</v>
      </c>
    </row>
    <row r="488" spans="1:5" ht="14.25">
      <c r="A488" s="80">
        <v>2069901</v>
      </c>
      <c r="B488" s="80" t="s">
        <v>406</v>
      </c>
      <c r="C488" s="82">
        <v>16534</v>
      </c>
      <c r="D488" s="82">
        <v>35917</v>
      </c>
      <c r="E488" s="83">
        <f>(D488/C488-1)*100</f>
        <v>117.23116003386961</v>
      </c>
    </row>
    <row r="489" spans="1:5" ht="14.25">
      <c r="A489" s="80">
        <v>2069902</v>
      </c>
      <c r="B489" s="80" t="s">
        <v>407</v>
      </c>
      <c r="C489" s="82">
        <v>0</v>
      </c>
      <c r="D489" s="82"/>
      <c r="E489" s="83"/>
    </row>
    <row r="490" spans="1:5" ht="14.25">
      <c r="A490" s="80">
        <v>2069903</v>
      </c>
      <c r="B490" s="80" t="s">
        <v>408</v>
      </c>
      <c r="C490" s="82">
        <v>0</v>
      </c>
      <c r="D490" s="82"/>
      <c r="E490" s="83"/>
    </row>
    <row r="491" spans="1:5" ht="14.25">
      <c r="A491" s="80">
        <v>2069999</v>
      </c>
      <c r="B491" s="80" t="s">
        <v>409</v>
      </c>
      <c r="C491" s="82">
        <v>21867</v>
      </c>
      <c r="D491" s="82">
        <v>3250</v>
      </c>
      <c r="E491" s="83">
        <f>(D491/C491-1)*100</f>
        <v>-85.13742168564504</v>
      </c>
    </row>
    <row r="492" spans="1:5" ht="14.25">
      <c r="A492" s="80">
        <v>207</v>
      </c>
      <c r="B492" s="80" t="s">
        <v>410</v>
      </c>
      <c r="C492" s="82">
        <v>13055</v>
      </c>
      <c r="D492" s="82">
        <f>SUM(D493,D509,D517,D528,D537,D545)</f>
        <v>8867</v>
      </c>
      <c r="E492" s="83">
        <f>(D492/C492-1)*100</f>
        <v>-32.07966296438146</v>
      </c>
    </row>
    <row r="493" spans="1:5" ht="14.25">
      <c r="A493" s="80">
        <v>20701</v>
      </c>
      <c r="B493" s="80" t="s">
        <v>411</v>
      </c>
      <c r="C493" s="82">
        <v>6092</v>
      </c>
      <c r="D493" s="82">
        <f>SUM(D494:D508)</f>
        <v>5882</v>
      </c>
      <c r="E493" s="83">
        <f>(D493/C493-1)*100</f>
        <v>-3.447143795141172</v>
      </c>
    </row>
    <row r="494" spans="1:5" ht="14.25">
      <c r="A494" s="80">
        <v>2070101</v>
      </c>
      <c r="B494" s="80" t="s">
        <v>84</v>
      </c>
      <c r="C494" s="82">
        <v>914</v>
      </c>
      <c r="D494" s="82">
        <v>921</v>
      </c>
      <c r="E494" s="83">
        <f>(D494/C494-1)*100</f>
        <v>0.7658643326039494</v>
      </c>
    </row>
    <row r="495" spans="1:5" ht="14.25">
      <c r="A495" s="80">
        <v>2070102</v>
      </c>
      <c r="B495" s="80" t="s">
        <v>85</v>
      </c>
      <c r="C495" s="82">
        <v>0</v>
      </c>
      <c r="D495" s="82"/>
      <c r="E495" s="83"/>
    </row>
    <row r="496" spans="1:5" ht="14.25">
      <c r="A496" s="80">
        <v>2070103</v>
      </c>
      <c r="B496" s="80" t="s">
        <v>86</v>
      </c>
      <c r="C496" s="82">
        <v>145</v>
      </c>
      <c r="D496" s="82">
        <v>95</v>
      </c>
      <c r="E496" s="83">
        <f>(D496/C496-1)*100</f>
        <v>-34.48275862068966</v>
      </c>
    </row>
    <row r="497" spans="1:5" ht="14.25">
      <c r="A497" s="80">
        <v>2070104</v>
      </c>
      <c r="B497" s="80" t="s">
        <v>412</v>
      </c>
      <c r="C497" s="82">
        <v>478</v>
      </c>
      <c r="D497" s="82">
        <v>464</v>
      </c>
      <c r="E497" s="83">
        <f>(D497/C497-1)*100</f>
        <v>-2.9288702928870314</v>
      </c>
    </row>
    <row r="498" spans="1:5" ht="14.25">
      <c r="A498" s="80">
        <v>2070105</v>
      </c>
      <c r="B498" s="80" t="s">
        <v>413</v>
      </c>
      <c r="C498" s="82">
        <v>0</v>
      </c>
      <c r="D498" s="82"/>
      <c r="E498" s="83"/>
    </row>
    <row r="499" spans="1:5" ht="14.25">
      <c r="A499" s="80">
        <v>2070106</v>
      </c>
      <c r="B499" s="80" t="s">
        <v>414</v>
      </c>
      <c r="C499" s="82">
        <v>0</v>
      </c>
      <c r="D499" s="82"/>
      <c r="E499" s="83"/>
    </row>
    <row r="500" spans="1:5" ht="14.25">
      <c r="A500" s="80">
        <v>2070107</v>
      </c>
      <c r="B500" s="80" t="s">
        <v>415</v>
      </c>
      <c r="C500" s="82">
        <v>0</v>
      </c>
      <c r="D500" s="82"/>
      <c r="E500" s="83"/>
    </row>
    <row r="501" spans="1:5" ht="14.25">
      <c r="A501" s="80">
        <v>2070108</v>
      </c>
      <c r="B501" s="80" t="s">
        <v>416</v>
      </c>
      <c r="C501" s="82">
        <v>0</v>
      </c>
      <c r="D501" s="82"/>
      <c r="E501" s="83"/>
    </row>
    <row r="502" spans="1:5" ht="14.25">
      <c r="A502" s="80">
        <v>2070109</v>
      </c>
      <c r="B502" s="80" t="s">
        <v>417</v>
      </c>
      <c r="C502" s="82">
        <v>664</v>
      </c>
      <c r="D502" s="82">
        <v>617</v>
      </c>
      <c r="E502" s="83">
        <f>(D502/C502-1)*100</f>
        <v>-7.078313253012047</v>
      </c>
    </row>
    <row r="503" spans="1:5" ht="14.25">
      <c r="A503" s="80">
        <v>2070110</v>
      </c>
      <c r="B503" s="80" t="s">
        <v>418</v>
      </c>
      <c r="C503" s="82">
        <v>0</v>
      </c>
      <c r="D503" s="82"/>
      <c r="E503" s="83"/>
    </row>
    <row r="504" spans="1:5" ht="14.25">
      <c r="A504" s="80">
        <v>2070111</v>
      </c>
      <c r="B504" s="80" t="s">
        <v>419</v>
      </c>
      <c r="C504" s="82">
        <v>284</v>
      </c>
      <c r="D504" s="82">
        <v>201</v>
      </c>
      <c r="E504" s="83">
        <f>(D504/C504-1)*100</f>
        <v>-29.225352112676063</v>
      </c>
    </row>
    <row r="505" spans="1:5" ht="14.25">
      <c r="A505" s="80">
        <v>2070112</v>
      </c>
      <c r="B505" s="80" t="s">
        <v>420</v>
      </c>
      <c r="C505" s="82">
        <v>560</v>
      </c>
      <c r="D505" s="82">
        <v>575</v>
      </c>
      <c r="E505" s="83">
        <f>(D505/C505-1)*100</f>
        <v>2.678571428571419</v>
      </c>
    </row>
    <row r="506" spans="1:5" ht="14.25">
      <c r="A506" s="80">
        <v>2070113</v>
      </c>
      <c r="B506" s="80" t="s">
        <v>421</v>
      </c>
      <c r="C506" s="82">
        <v>0</v>
      </c>
      <c r="D506" s="82"/>
      <c r="E506" s="83"/>
    </row>
    <row r="507" spans="1:5" ht="14.25">
      <c r="A507" s="80">
        <v>2070114</v>
      </c>
      <c r="B507" s="80" t="s">
        <v>422</v>
      </c>
      <c r="C507" s="82">
        <v>0</v>
      </c>
      <c r="D507" s="82"/>
      <c r="E507" s="83"/>
    </row>
    <row r="508" spans="1:5" ht="14.25">
      <c r="A508" s="80">
        <v>2070199</v>
      </c>
      <c r="B508" s="80" t="s">
        <v>423</v>
      </c>
      <c r="C508" s="82">
        <v>3047</v>
      </c>
      <c r="D508" s="82">
        <v>3009</v>
      </c>
      <c r="E508" s="83">
        <f>(D508/C508-1)*100</f>
        <v>-1.2471283229405938</v>
      </c>
    </row>
    <row r="509" spans="1:5" ht="14.25">
      <c r="A509" s="80">
        <v>20702</v>
      </c>
      <c r="B509" s="80" t="s">
        <v>424</v>
      </c>
      <c r="C509" s="82">
        <v>477</v>
      </c>
      <c r="D509" s="82">
        <f>SUM(D510:D516)</f>
        <v>687</v>
      </c>
      <c r="E509" s="83">
        <f>(D509/C509-1)*100</f>
        <v>44.025157232704395</v>
      </c>
    </row>
    <row r="510" spans="1:5" ht="14.25">
      <c r="A510" s="80">
        <v>2070201</v>
      </c>
      <c r="B510" s="80" t="s">
        <v>84</v>
      </c>
      <c r="C510" s="82">
        <v>0</v>
      </c>
      <c r="D510" s="82"/>
      <c r="E510" s="83"/>
    </row>
    <row r="511" spans="1:5" ht="14.25">
      <c r="A511" s="80">
        <v>2070202</v>
      </c>
      <c r="B511" s="80" t="s">
        <v>85</v>
      </c>
      <c r="C511" s="82">
        <v>0</v>
      </c>
      <c r="D511" s="82"/>
      <c r="E511" s="83"/>
    </row>
    <row r="512" spans="1:5" ht="14.25">
      <c r="A512" s="80">
        <v>2070203</v>
      </c>
      <c r="B512" s="80" t="s">
        <v>86</v>
      </c>
      <c r="C512" s="82">
        <v>0</v>
      </c>
      <c r="D512" s="82"/>
      <c r="E512" s="83"/>
    </row>
    <row r="513" spans="1:5" ht="14.25">
      <c r="A513" s="80">
        <v>2070204</v>
      </c>
      <c r="B513" s="80" t="s">
        <v>425</v>
      </c>
      <c r="C513" s="82">
        <v>72</v>
      </c>
      <c r="D513" s="82">
        <v>200</v>
      </c>
      <c r="E513" s="83">
        <f>(D513/C513-1)*100</f>
        <v>177.77777777777777</v>
      </c>
    </row>
    <row r="514" spans="1:5" ht="14.25">
      <c r="A514" s="80">
        <v>2070205</v>
      </c>
      <c r="B514" s="80" t="s">
        <v>426</v>
      </c>
      <c r="C514" s="82">
        <v>404</v>
      </c>
      <c r="D514" s="82">
        <v>487</v>
      </c>
      <c r="E514" s="83">
        <f>(D514/C514-1)*100</f>
        <v>20.544554455445542</v>
      </c>
    </row>
    <row r="515" spans="1:5" ht="14.25">
      <c r="A515" s="80">
        <v>2070206</v>
      </c>
      <c r="B515" s="80" t="s">
        <v>427</v>
      </c>
      <c r="C515" s="82">
        <v>0</v>
      </c>
      <c r="D515" s="82"/>
      <c r="E515" s="83"/>
    </row>
    <row r="516" spans="1:5" ht="14.25">
      <c r="A516" s="80">
        <v>2070299</v>
      </c>
      <c r="B516" s="80" t="s">
        <v>428</v>
      </c>
      <c r="C516" s="82">
        <v>1</v>
      </c>
      <c r="D516" s="82"/>
      <c r="E516" s="83">
        <f>(D516/C516-1)*100</f>
        <v>-100</v>
      </c>
    </row>
    <row r="517" spans="1:5" ht="14.25">
      <c r="A517" s="80">
        <v>20703</v>
      </c>
      <c r="B517" s="80" t="s">
        <v>429</v>
      </c>
      <c r="C517" s="82">
        <v>874</v>
      </c>
      <c r="D517" s="82">
        <f>SUM(D518:D527)</f>
        <v>1086</v>
      </c>
      <c r="E517" s="83">
        <f>(D517/C517-1)*100</f>
        <v>24.2562929061785</v>
      </c>
    </row>
    <row r="518" spans="1:5" ht="14.25">
      <c r="A518" s="80">
        <v>2070301</v>
      </c>
      <c r="B518" s="80" t="s">
        <v>84</v>
      </c>
      <c r="C518" s="82">
        <v>0</v>
      </c>
      <c r="D518" s="82"/>
      <c r="E518" s="83"/>
    </row>
    <row r="519" spans="1:5" ht="14.25">
      <c r="A519" s="80">
        <v>2070302</v>
      </c>
      <c r="B519" s="80" t="s">
        <v>85</v>
      </c>
      <c r="C519" s="82">
        <v>0</v>
      </c>
      <c r="D519" s="82"/>
      <c r="E519" s="83"/>
    </row>
    <row r="520" spans="1:5" ht="14.25">
      <c r="A520" s="80">
        <v>2070303</v>
      </c>
      <c r="B520" s="80" t="s">
        <v>86</v>
      </c>
      <c r="C520" s="82">
        <v>0</v>
      </c>
      <c r="D520" s="82"/>
      <c r="E520" s="83"/>
    </row>
    <row r="521" spans="1:5" ht="14.25">
      <c r="A521" s="80">
        <v>2070304</v>
      </c>
      <c r="B521" s="80" t="s">
        <v>430</v>
      </c>
      <c r="C521" s="82">
        <v>0</v>
      </c>
      <c r="D521" s="82"/>
      <c r="E521" s="83"/>
    </row>
    <row r="522" spans="1:5" ht="14.25">
      <c r="A522" s="80">
        <v>2070305</v>
      </c>
      <c r="B522" s="80" t="s">
        <v>431</v>
      </c>
      <c r="C522" s="82">
        <v>93</v>
      </c>
      <c r="D522" s="82">
        <v>93</v>
      </c>
      <c r="E522" s="83">
        <f>(D522/C522-1)*100</f>
        <v>0</v>
      </c>
    </row>
    <row r="523" spans="1:5" ht="14.25">
      <c r="A523" s="80">
        <v>2070306</v>
      </c>
      <c r="B523" s="80" t="s">
        <v>432</v>
      </c>
      <c r="C523" s="82">
        <v>92</v>
      </c>
      <c r="D523" s="82">
        <v>91</v>
      </c>
      <c r="E523" s="83">
        <f>(D523/C523-1)*100</f>
        <v>-1.0869565217391353</v>
      </c>
    </row>
    <row r="524" spans="1:5" ht="14.25">
      <c r="A524" s="80">
        <v>2070307</v>
      </c>
      <c r="B524" s="80" t="s">
        <v>433</v>
      </c>
      <c r="C524" s="82">
        <v>70</v>
      </c>
      <c r="D524" s="82">
        <v>49</v>
      </c>
      <c r="E524" s="83">
        <f>(D524/C524-1)*100</f>
        <v>-30.000000000000004</v>
      </c>
    </row>
    <row r="525" spans="1:5" ht="14.25">
      <c r="A525" s="80">
        <v>2070308</v>
      </c>
      <c r="B525" s="80" t="s">
        <v>434</v>
      </c>
      <c r="C525" s="82">
        <v>137</v>
      </c>
      <c r="D525" s="82">
        <v>151</v>
      </c>
      <c r="E525" s="83">
        <f>(D525/C525-1)*100</f>
        <v>10.21897810218979</v>
      </c>
    </row>
    <row r="526" spans="1:5" ht="14.25">
      <c r="A526" s="80">
        <v>2070309</v>
      </c>
      <c r="B526" s="80" t="s">
        <v>435</v>
      </c>
      <c r="C526" s="82">
        <v>0</v>
      </c>
      <c r="D526" s="82"/>
      <c r="E526" s="83"/>
    </row>
    <row r="527" spans="1:5" ht="14.25">
      <c r="A527" s="80">
        <v>2070399</v>
      </c>
      <c r="B527" s="80" t="s">
        <v>436</v>
      </c>
      <c r="C527" s="82">
        <v>482</v>
      </c>
      <c r="D527" s="82">
        <v>702</v>
      </c>
      <c r="E527" s="83">
        <f>(D527/C527-1)*100</f>
        <v>45.64315352697095</v>
      </c>
    </row>
    <row r="528" spans="1:5" ht="14.25">
      <c r="A528" s="80">
        <v>20706</v>
      </c>
      <c r="B528" s="80" t="s">
        <v>437</v>
      </c>
      <c r="C528" s="82">
        <v>0</v>
      </c>
      <c r="D528" s="82">
        <f>SUM(D529:D536)</f>
        <v>0</v>
      </c>
      <c r="E528" s="83"/>
    </row>
    <row r="529" spans="1:5" ht="14.25">
      <c r="A529" s="80">
        <v>2070601</v>
      </c>
      <c r="B529" s="80" t="s">
        <v>84</v>
      </c>
      <c r="C529" s="82">
        <v>0</v>
      </c>
      <c r="D529" s="82"/>
      <c r="E529" s="83"/>
    </row>
    <row r="530" spans="1:5" ht="14.25">
      <c r="A530" s="80">
        <v>2070602</v>
      </c>
      <c r="B530" s="80" t="s">
        <v>85</v>
      </c>
      <c r="C530" s="82">
        <v>0</v>
      </c>
      <c r="D530" s="82"/>
      <c r="E530" s="83"/>
    </row>
    <row r="531" spans="1:5" ht="14.25">
      <c r="A531" s="80">
        <v>2070603</v>
      </c>
      <c r="B531" s="80" t="s">
        <v>86</v>
      </c>
      <c r="C531" s="82">
        <v>0</v>
      </c>
      <c r="D531" s="82"/>
      <c r="E531" s="83"/>
    </row>
    <row r="532" spans="1:5" ht="14.25">
      <c r="A532" s="80">
        <v>2070604</v>
      </c>
      <c r="B532" s="80" t="s">
        <v>438</v>
      </c>
      <c r="C532" s="82">
        <v>0</v>
      </c>
      <c r="D532" s="82"/>
      <c r="E532" s="83"/>
    </row>
    <row r="533" spans="1:5" ht="14.25">
      <c r="A533" s="80">
        <v>2070605</v>
      </c>
      <c r="B533" s="80" t="s">
        <v>439</v>
      </c>
      <c r="C533" s="82">
        <v>0</v>
      </c>
      <c r="D533" s="82"/>
      <c r="E533" s="83"/>
    </row>
    <row r="534" spans="1:5" ht="14.25">
      <c r="A534" s="80">
        <v>2070606</v>
      </c>
      <c r="B534" s="80" t="s">
        <v>440</v>
      </c>
      <c r="C534" s="82">
        <v>0</v>
      </c>
      <c r="D534" s="82"/>
      <c r="E534" s="83"/>
    </row>
    <row r="535" spans="1:5" ht="14.25">
      <c r="A535" s="80">
        <v>2070607</v>
      </c>
      <c r="B535" s="80" t="s">
        <v>441</v>
      </c>
      <c r="C535" s="82">
        <v>0</v>
      </c>
      <c r="D535" s="82"/>
      <c r="E535" s="83"/>
    </row>
    <row r="536" spans="1:5" ht="14.25">
      <c r="A536" s="80">
        <v>2070699</v>
      </c>
      <c r="B536" s="80" t="s">
        <v>442</v>
      </c>
      <c r="C536" s="82">
        <v>0</v>
      </c>
      <c r="D536" s="82"/>
      <c r="E536" s="83"/>
    </row>
    <row r="537" spans="1:5" ht="14.25">
      <c r="A537" s="80">
        <v>20708</v>
      </c>
      <c r="B537" s="80" t="s">
        <v>443</v>
      </c>
      <c r="C537" s="82">
        <v>1377</v>
      </c>
      <c r="D537" s="82">
        <f>SUM(D538:D544)</f>
        <v>984</v>
      </c>
      <c r="E537" s="83">
        <f>(D537/C537-1)*100</f>
        <v>-28.540305010893242</v>
      </c>
    </row>
    <row r="538" spans="1:5" ht="14.25">
      <c r="A538" s="80">
        <v>2070801</v>
      </c>
      <c r="B538" s="80" t="s">
        <v>84</v>
      </c>
      <c r="C538" s="82">
        <v>0</v>
      </c>
      <c r="D538" s="82"/>
      <c r="E538" s="83"/>
    </row>
    <row r="539" spans="1:5" ht="14.25">
      <c r="A539" s="80">
        <v>2070802</v>
      </c>
      <c r="B539" s="80" t="s">
        <v>85</v>
      </c>
      <c r="C539" s="82">
        <v>0</v>
      </c>
      <c r="D539" s="82"/>
      <c r="E539" s="83"/>
    </row>
    <row r="540" spans="1:5" ht="14.25">
      <c r="A540" s="80">
        <v>2070803</v>
      </c>
      <c r="B540" s="80" t="s">
        <v>86</v>
      </c>
      <c r="C540" s="82">
        <v>0</v>
      </c>
      <c r="D540" s="82"/>
      <c r="E540" s="83"/>
    </row>
    <row r="541" spans="1:5" ht="14.25">
      <c r="A541" s="80">
        <v>2070806</v>
      </c>
      <c r="B541" s="80" t="s">
        <v>444</v>
      </c>
      <c r="C541" s="82">
        <v>0</v>
      </c>
      <c r="D541" s="82"/>
      <c r="E541" s="83"/>
    </row>
    <row r="542" spans="1:5" ht="14.25">
      <c r="A542" s="80">
        <v>2070807</v>
      </c>
      <c r="B542" s="80" t="s">
        <v>445</v>
      </c>
      <c r="C542" s="82">
        <v>0</v>
      </c>
      <c r="D542" s="82"/>
      <c r="E542" s="83"/>
    </row>
    <row r="543" spans="1:5" ht="14.25">
      <c r="A543" s="80">
        <v>2070808</v>
      </c>
      <c r="B543" s="80" t="s">
        <v>446</v>
      </c>
      <c r="C543" s="82">
        <v>814</v>
      </c>
      <c r="D543" s="82">
        <v>770</v>
      </c>
      <c r="E543" s="83">
        <f>(D543/C543-1)*100</f>
        <v>-5.405405405405405</v>
      </c>
    </row>
    <row r="544" spans="1:5" ht="14.25">
      <c r="A544" s="80">
        <v>2070899</v>
      </c>
      <c r="B544" s="80" t="s">
        <v>447</v>
      </c>
      <c r="C544" s="82">
        <v>563</v>
      </c>
      <c r="D544" s="82">
        <v>214</v>
      </c>
      <c r="E544" s="83">
        <f>(D544/C544-1)*100</f>
        <v>-61.98934280639432</v>
      </c>
    </row>
    <row r="545" spans="1:5" ht="14.25">
      <c r="A545" s="80">
        <v>20799</v>
      </c>
      <c r="B545" s="80" t="s">
        <v>448</v>
      </c>
      <c r="C545" s="82">
        <v>4235</v>
      </c>
      <c r="D545" s="82">
        <f>SUM(D546:D548)</f>
        <v>228</v>
      </c>
      <c r="E545" s="83">
        <f>(D545/C545-1)*100</f>
        <v>-94.61629279811098</v>
      </c>
    </row>
    <row r="546" spans="1:5" ht="14.25">
      <c r="A546" s="80">
        <v>2079902</v>
      </c>
      <c r="B546" s="80" t="s">
        <v>449</v>
      </c>
      <c r="C546" s="82">
        <v>0</v>
      </c>
      <c r="D546" s="82"/>
      <c r="E546" s="83"/>
    </row>
    <row r="547" spans="1:5" ht="14.25">
      <c r="A547" s="80">
        <v>2079903</v>
      </c>
      <c r="B547" s="80" t="s">
        <v>450</v>
      </c>
      <c r="C547" s="82">
        <v>203</v>
      </c>
      <c r="D547" s="82"/>
      <c r="E547" s="83">
        <f>(D547/C547-1)*100</f>
        <v>-100</v>
      </c>
    </row>
    <row r="548" spans="1:5" ht="14.25">
      <c r="A548" s="80">
        <v>2079999</v>
      </c>
      <c r="B548" s="80" t="s">
        <v>451</v>
      </c>
      <c r="C548" s="82">
        <v>4032</v>
      </c>
      <c r="D548" s="82">
        <v>228</v>
      </c>
      <c r="E548" s="83">
        <f>(D548/C548-1)*100</f>
        <v>-94.34523809523809</v>
      </c>
    </row>
    <row r="549" spans="1:5" ht="14.25">
      <c r="A549" s="80">
        <v>208</v>
      </c>
      <c r="B549" s="80" t="s">
        <v>452</v>
      </c>
      <c r="C549" s="82">
        <v>174059</v>
      </c>
      <c r="D549" s="82">
        <f>D550+D569+D577+D579+D588+D592+D602+D611+D618+D626+D635+D641+D644+D647+D650+D653+D656+D660+D664+D672+D675</f>
        <v>175221</v>
      </c>
      <c r="E549" s="83">
        <f>(D549/C549-1)*100</f>
        <v>0.6675897253230145</v>
      </c>
    </row>
    <row r="550" spans="1:5" ht="14.25">
      <c r="A550" s="80">
        <v>20801</v>
      </c>
      <c r="B550" s="80" t="s">
        <v>453</v>
      </c>
      <c r="C550" s="82">
        <v>6467</v>
      </c>
      <c r="D550" s="82">
        <f>SUM(D551:D568)</f>
        <v>4515</v>
      </c>
      <c r="E550" s="83">
        <f>(D550/C550-1)*100</f>
        <v>-30.18401113344673</v>
      </c>
    </row>
    <row r="551" spans="1:5" ht="14.25">
      <c r="A551" s="80">
        <v>2080101</v>
      </c>
      <c r="B551" s="80" t="s">
        <v>84</v>
      </c>
      <c r="C551" s="82">
        <v>1434</v>
      </c>
      <c r="D551" s="82">
        <v>1445</v>
      </c>
      <c r="E551" s="83">
        <f>(D551/C551-1)*100</f>
        <v>0.7670850767085069</v>
      </c>
    </row>
    <row r="552" spans="1:5" ht="14.25">
      <c r="A552" s="80">
        <v>2080102</v>
      </c>
      <c r="B552" s="80" t="s">
        <v>85</v>
      </c>
      <c r="C552" s="82">
        <v>0</v>
      </c>
      <c r="D552" s="82"/>
      <c r="E552" s="83"/>
    </row>
    <row r="553" spans="1:5" ht="14.25">
      <c r="A553" s="80">
        <v>2080103</v>
      </c>
      <c r="B553" s="80" t="s">
        <v>86</v>
      </c>
      <c r="C553" s="82">
        <v>0</v>
      </c>
      <c r="D553" s="82"/>
      <c r="E553" s="83"/>
    </row>
    <row r="554" spans="1:5" ht="14.25">
      <c r="A554" s="80">
        <v>2080104</v>
      </c>
      <c r="B554" s="80" t="s">
        <v>454</v>
      </c>
      <c r="C554" s="82">
        <v>0</v>
      </c>
      <c r="D554" s="82"/>
      <c r="E554" s="83"/>
    </row>
    <row r="555" spans="1:5" ht="14.25">
      <c r="A555" s="80">
        <v>2080105</v>
      </c>
      <c r="B555" s="80" t="s">
        <v>455</v>
      </c>
      <c r="C555" s="82">
        <v>286</v>
      </c>
      <c r="D555" s="82">
        <v>331</v>
      </c>
      <c r="E555" s="83">
        <f>(D555/C555-1)*100</f>
        <v>15.73426573426573</v>
      </c>
    </row>
    <row r="556" spans="1:5" ht="14.25">
      <c r="A556" s="80">
        <v>2080106</v>
      </c>
      <c r="B556" s="80" t="s">
        <v>456</v>
      </c>
      <c r="C556" s="82">
        <v>128</v>
      </c>
      <c r="D556" s="82">
        <v>137</v>
      </c>
      <c r="E556" s="83">
        <f>(D556/C556-1)*100</f>
        <v>7.03125</v>
      </c>
    </row>
    <row r="557" spans="1:5" ht="14.25">
      <c r="A557" s="80">
        <v>2080107</v>
      </c>
      <c r="B557" s="80" t="s">
        <v>457</v>
      </c>
      <c r="C557" s="82">
        <v>0</v>
      </c>
      <c r="D557" s="82"/>
      <c r="E557" s="83"/>
    </row>
    <row r="558" spans="1:5" ht="14.25">
      <c r="A558" s="80">
        <v>2080108</v>
      </c>
      <c r="B558" s="80" t="s">
        <v>125</v>
      </c>
      <c r="C558" s="82">
        <v>51</v>
      </c>
      <c r="D558" s="82">
        <v>85</v>
      </c>
      <c r="E558" s="83">
        <f>(D558/C558-1)*100</f>
        <v>66.66666666666667</v>
      </c>
    </row>
    <row r="559" spans="1:5" ht="14.25">
      <c r="A559" s="80">
        <v>2080109</v>
      </c>
      <c r="B559" s="80" t="s">
        <v>458</v>
      </c>
      <c r="C559" s="82">
        <v>891</v>
      </c>
      <c r="D559" s="82">
        <v>854</v>
      </c>
      <c r="E559" s="83">
        <f>(D559/C559-1)*100</f>
        <v>-4.152637485970823</v>
      </c>
    </row>
    <row r="560" spans="1:5" ht="14.25">
      <c r="A560" s="80">
        <v>2080110</v>
      </c>
      <c r="B560" s="80" t="s">
        <v>459</v>
      </c>
      <c r="C560" s="82">
        <v>15</v>
      </c>
      <c r="D560" s="82">
        <v>5</v>
      </c>
      <c r="E560" s="83">
        <f>(D560/C560-1)*100</f>
        <v>-66.66666666666667</v>
      </c>
    </row>
    <row r="561" spans="1:5" ht="14.25">
      <c r="A561" s="80">
        <v>2080111</v>
      </c>
      <c r="B561" s="80" t="s">
        <v>460</v>
      </c>
      <c r="C561" s="82">
        <v>122</v>
      </c>
      <c r="D561" s="82">
        <v>132</v>
      </c>
      <c r="E561" s="83">
        <f>(D561/C561-1)*100</f>
        <v>8.196721311475418</v>
      </c>
    </row>
    <row r="562" spans="1:5" ht="14.25">
      <c r="A562" s="80">
        <v>2080112</v>
      </c>
      <c r="B562" s="80" t="s">
        <v>461</v>
      </c>
      <c r="C562" s="82">
        <v>0</v>
      </c>
      <c r="D562" s="82"/>
      <c r="E562" s="83"/>
    </row>
    <row r="563" spans="1:5" ht="14.25">
      <c r="A563" s="80">
        <v>2080113</v>
      </c>
      <c r="B563" s="80" t="s">
        <v>462</v>
      </c>
      <c r="C563" s="82">
        <v>0</v>
      </c>
      <c r="D563" s="82"/>
      <c r="E563" s="83"/>
    </row>
    <row r="564" spans="1:5" ht="14.25">
      <c r="A564" s="80">
        <v>2080114</v>
      </c>
      <c r="B564" s="80" t="s">
        <v>463</v>
      </c>
      <c r="C564" s="82">
        <v>0</v>
      </c>
      <c r="D564" s="82"/>
      <c r="E564" s="83"/>
    </row>
    <row r="565" spans="1:5" ht="14.25">
      <c r="A565" s="80">
        <v>2080115</v>
      </c>
      <c r="B565" s="80" t="s">
        <v>464</v>
      </c>
      <c r="C565" s="82">
        <v>0</v>
      </c>
      <c r="D565" s="82"/>
      <c r="E565" s="83"/>
    </row>
    <row r="566" spans="1:5" ht="14.25">
      <c r="A566" s="80">
        <v>2080116</v>
      </c>
      <c r="B566" s="80" t="s">
        <v>465</v>
      </c>
      <c r="C566" s="82">
        <v>2177</v>
      </c>
      <c r="D566" s="82">
        <v>15</v>
      </c>
      <c r="E566" s="83">
        <f>(D566/C566-1)*100</f>
        <v>-99.31097841065687</v>
      </c>
    </row>
    <row r="567" spans="1:5" ht="14.25">
      <c r="A567" s="80">
        <v>2080150</v>
      </c>
      <c r="B567" s="80" t="s">
        <v>93</v>
      </c>
      <c r="C567" s="82">
        <v>558</v>
      </c>
      <c r="D567" s="82">
        <v>585</v>
      </c>
      <c r="E567" s="83">
        <f>(D567/C567-1)*100</f>
        <v>4.8387096774193505</v>
      </c>
    </row>
    <row r="568" spans="1:5" ht="14.25">
      <c r="A568" s="80">
        <v>2080199</v>
      </c>
      <c r="B568" s="80" t="s">
        <v>466</v>
      </c>
      <c r="C568" s="82">
        <v>805</v>
      </c>
      <c r="D568" s="82">
        <v>926</v>
      </c>
      <c r="E568" s="83">
        <f>(D568/C568-1)*100</f>
        <v>15.031055900621126</v>
      </c>
    </row>
    <row r="569" spans="1:5" ht="14.25">
      <c r="A569" s="80">
        <v>20802</v>
      </c>
      <c r="B569" s="80" t="s">
        <v>467</v>
      </c>
      <c r="C569" s="82">
        <v>2159</v>
      </c>
      <c r="D569" s="82">
        <f>SUM(D570:D576)</f>
        <v>4331</v>
      </c>
      <c r="E569" s="83">
        <f>(D569/C569-1)*100</f>
        <v>100.60213061602595</v>
      </c>
    </row>
    <row r="570" spans="1:5" ht="14.25">
      <c r="A570" s="80">
        <v>2080201</v>
      </c>
      <c r="B570" s="80" t="s">
        <v>84</v>
      </c>
      <c r="C570" s="82">
        <v>544</v>
      </c>
      <c r="D570" s="82">
        <v>497</v>
      </c>
      <c r="E570" s="83">
        <f>(D570/C570-1)*100</f>
        <v>-8.639705882352944</v>
      </c>
    </row>
    <row r="571" spans="1:5" ht="14.25">
      <c r="A571" s="80">
        <v>2080202</v>
      </c>
      <c r="B571" s="80" t="s">
        <v>85</v>
      </c>
      <c r="C571" s="82">
        <v>0</v>
      </c>
      <c r="D571" s="82"/>
      <c r="E571" s="83"/>
    </row>
    <row r="572" spans="1:5" ht="14.25">
      <c r="A572" s="80">
        <v>2080203</v>
      </c>
      <c r="B572" s="80" t="s">
        <v>86</v>
      </c>
      <c r="C572" s="82">
        <v>0</v>
      </c>
      <c r="D572" s="82"/>
      <c r="E572" s="83"/>
    </row>
    <row r="573" spans="1:5" ht="14.25">
      <c r="A573" s="80">
        <v>2080206</v>
      </c>
      <c r="B573" s="80" t="s">
        <v>468</v>
      </c>
      <c r="C573" s="82">
        <v>0</v>
      </c>
      <c r="D573" s="82"/>
      <c r="E573" s="83"/>
    </row>
    <row r="574" spans="1:5" ht="14.25">
      <c r="A574" s="80">
        <v>2080207</v>
      </c>
      <c r="B574" s="80" t="s">
        <v>469</v>
      </c>
      <c r="C574" s="82">
        <v>50</v>
      </c>
      <c r="D574" s="82">
        <v>4</v>
      </c>
      <c r="E574" s="83">
        <f>(D574/C574-1)*100</f>
        <v>-92</v>
      </c>
    </row>
    <row r="575" spans="1:5" ht="14.25">
      <c r="A575" s="80">
        <v>2080208</v>
      </c>
      <c r="B575" s="80" t="s">
        <v>470</v>
      </c>
      <c r="C575" s="82">
        <v>46</v>
      </c>
      <c r="D575" s="82">
        <v>3047</v>
      </c>
      <c r="E575" s="83">
        <f>(D575/C575-1)*100</f>
        <v>6523.913043478261</v>
      </c>
    </row>
    <row r="576" spans="1:5" ht="14.25">
      <c r="A576" s="80">
        <v>2080299</v>
      </c>
      <c r="B576" s="80" t="s">
        <v>471</v>
      </c>
      <c r="C576" s="82">
        <v>1519</v>
      </c>
      <c r="D576" s="82">
        <v>783</v>
      </c>
      <c r="E576" s="83">
        <f>(D576/C576-1)*100</f>
        <v>-48.452929558920346</v>
      </c>
    </row>
    <row r="577" spans="1:5" ht="14.25">
      <c r="A577" s="80">
        <v>20804</v>
      </c>
      <c r="B577" s="80" t="s">
        <v>472</v>
      </c>
      <c r="C577" s="82">
        <v>0</v>
      </c>
      <c r="D577" s="82">
        <f>D578</f>
        <v>0</v>
      </c>
      <c r="E577" s="83"/>
    </row>
    <row r="578" spans="1:5" ht="14.25">
      <c r="A578" s="80">
        <v>2080402</v>
      </c>
      <c r="B578" s="80" t="s">
        <v>473</v>
      </c>
      <c r="C578" s="82">
        <v>0</v>
      </c>
      <c r="D578" s="82"/>
      <c r="E578" s="83"/>
    </row>
    <row r="579" spans="1:5" ht="14.25">
      <c r="A579" s="80">
        <v>20805</v>
      </c>
      <c r="B579" s="80" t="s">
        <v>474</v>
      </c>
      <c r="C579" s="82">
        <v>53640</v>
      </c>
      <c r="D579" s="82">
        <f>SUM(D580:D587)</f>
        <v>41917</v>
      </c>
      <c r="E579" s="83">
        <f>(D579/C579-1)*100</f>
        <v>-21.854958985831473</v>
      </c>
    </row>
    <row r="580" spans="1:5" ht="14.25">
      <c r="A580" s="80">
        <v>2080501</v>
      </c>
      <c r="B580" s="80" t="s">
        <v>475</v>
      </c>
      <c r="C580" s="82">
        <v>2545</v>
      </c>
      <c r="D580" s="82">
        <v>2402</v>
      </c>
      <c r="E580" s="83">
        <f>(D580/C580-1)*100</f>
        <v>-5.618860510805501</v>
      </c>
    </row>
    <row r="581" spans="1:5" ht="14.25">
      <c r="A581" s="80">
        <v>2080502</v>
      </c>
      <c r="B581" s="80" t="s">
        <v>476</v>
      </c>
      <c r="C581" s="82">
        <v>5604</v>
      </c>
      <c r="D581" s="82">
        <v>6040</v>
      </c>
      <c r="E581" s="83">
        <f>(D581/C581-1)*100</f>
        <v>7.7801570306923695</v>
      </c>
    </row>
    <row r="582" spans="1:5" ht="14.25">
      <c r="A582" s="80">
        <v>2080503</v>
      </c>
      <c r="B582" s="80" t="s">
        <v>477</v>
      </c>
      <c r="C582" s="82">
        <v>0</v>
      </c>
      <c r="D582" s="82"/>
      <c r="E582" s="83"/>
    </row>
    <row r="583" spans="1:5" ht="14.25">
      <c r="A583" s="80">
        <v>2080505</v>
      </c>
      <c r="B583" s="80" t="s">
        <v>478</v>
      </c>
      <c r="C583" s="82">
        <v>16748</v>
      </c>
      <c r="D583" s="82">
        <v>23301</v>
      </c>
      <c r="E583" s="83">
        <f aca="true" t="shared" si="4" ref="E582:E645">(D583/C583-1)*100</f>
        <v>39.127059947456424</v>
      </c>
    </row>
    <row r="584" spans="1:5" ht="14.25">
      <c r="A584" s="80">
        <v>2080506</v>
      </c>
      <c r="B584" s="80" t="s">
        <v>479</v>
      </c>
      <c r="C584" s="82">
        <v>8341</v>
      </c>
      <c r="D584" s="82">
        <v>10174</v>
      </c>
      <c r="E584" s="83">
        <f t="shared" si="4"/>
        <v>21.975782280302127</v>
      </c>
    </row>
    <row r="585" spans="1:5" ht="14.25">
      <c r="A585" s="80">
        <v>2080507</v>
      </c>
      <c r="B585" s="80" t="s">
        <v>480</v>
      </c>
      <c r="C585" s="82">
        <v>850</v>
      </c>
      <c r="D585" s="82"/>
      <c r="E585" s="83">
        <f t="shared" si="4"/>
        <v>-100</v>
      </c>
    </row>
    <row r="586" spans="1:5" ht="14.25">
      <c r="A586" s="80">
        <v>2080508</v>
      </c>
      <c r="B586" s="80" t="s">
        <v>481</v>
      </c>
      <c r="C586" s="82">
        <v>0</v>
      </c>
      <c r="D586" s="82"/>
      <c r="E586" s="83"/>
    </row>
    <row r="587" spans="1:5" ht="14.25">
      <c r="A587" s="80">
        <v>2080599</v>
      </c>
      <c r="B587" s="80" t="s">
        <v>482</v>
      </c>
      <c r="C587" s="82">
        <v>19552</v>
      </c>
      <c r="D587" s="82"/>
      <c r="E587" s="83">
        <f t="shared" si="4"/>
        <v>-100</v>
      </c>
    </row>
    <row r="588" spans="1:5" ht="14.25">
      <c r="A588" s="80">
        <v>20806</v>
      </c>
      <c r="B588" s="80" t="s">
        <v>483</v>
      </c>
      <c r="C588" s="82">
        <v>0</v>
      </c>
      <c r="D588" s="82">
        <f>SUM(D589:D591)</f>
        <v>0</v>
      </c>
      <c r="E588" s="83"/>
    </row>
    <row r="589" spans="1:5" ht="14.25">
      <c r="A589" s="80">
        <v>2080601</v>
      </c>
      <c r="B589" s="80" t="s">
        <v>484</v>
      </c>
      <c r="C589" s="82">
        <v>0</v>
      </c>
      <c r="D589" s="82"/>
      <c r="E589" s="83"/>
    </row>
    <row r="590" spans="1:5" ht="14.25">
      <c r="A590" s="80">
        <v>2080602</v>
      </c>
      <c r="B590" s="80" t="s">
        <v>485</v>
      </c>
      <c r="C590" s="82">
        <v>0</v>
      </c>
      <c r="D590" s="82"/>
      <c r="E590" s="83"/>
    </row>
    <row r="591" spans="1:5" ht="14.25">
      <c r="A591" s="80">
        <v>2080699</v>
      </c>
      <c r="B591" s="80" t="s">
        <v>486</v>
      </c>
      <c r="C591" s="82">
        <v>0</v>
      </c>
      <c r="D591" s="82"/>
      <c r="E591" s="83"/>
    </row>
    <row r="592" spans="1:5" ht="14.25">
      <c r="A592" s="80">
        <v>20807</v>
      </c>
      <c r="B592" s="80" t="s">
        <v>487</v>
      </c>
      <c r="C592" s="82">
        <v>6199</v>
      </c>
      <c r="D592" s="82">
        <f>SUM(D593:D601)</f>
        <v>2916</v>
      </c>
      <c r="E592" s="83">
        <f t="shared" si="4"/>
        <v>-52.96015486368769</v>
      </c>
    </row>
    <row r="593" spans="1:5" ht="14.25">
      <c r="A593" s="80">
        <v>2080701</v>
      </c>
      <c r="B593" s="80" t="s">
        <v>488</v>
      </c>
      <c r="C593" s="82">
        <v>0</v>
      </c>
      <c r="D593" s="82"/>
      <c r="E593" s="83"/>
    </row>
    <row r="594" spans="1:5" ht="14.25">
      <c r="A594" s="80">
        <v>2080702</v>
      </c>
      <c r="B594" s="80" t="s">
        <v>489</v>
      </c>
      <c r="C594" s="82">
        <v>0</v>
      </c>
      <c r="D594" s="82"/>
      <c r="E594" s="83"/>
    </row>
    <row r="595" spans="1:5" ht="14.25">
      <c r="A595" s="80">
        <v>2080704</v>
      </c>
      <c r="B595" s="80" t="s">
        <v>490</v>
      </c>
      <c r="C595" s="82">
        <v>686</v>
      </c>
      <c r="D595" s="82"/>
      <c r="E595" s="83">
        <f t="shared" si="4"/>
        <v>-100</v>
      </c>
    </row>
    <row r="596" spans="1:5" ht="14.25">
      <c r="A596" s="80">
        <v>2080705</v>
      </c>
      <c r="B596" s="80" t="s">
        <v>491</v>
      </c>
      <c r="C596" s="82">
        <v>0</v>
      </c>
      <c r="D596" s="82"/>
      <c r="E596" s="83"/>
    </row>
    <row r="597" spans="1:5" ht="14.25">
      <c r="A597" s="80">
        <v>2080709</v>
      </c>
      <c r="B597" s="80" t="s">
        <v>492</v>
      </c>
      <c r="C597" s="82">
        <v>0</v>
      </c>
      <c r="D597" s="82"/>
      <c r="E597" s="83"/>
    </row>
    <row r="598" spans="1:5" ht="14.25">
      <c r="A598" s="80">
        <v>2080711</v>
      </c>
      <c r="B598" s="80" t="s">
        <v>493</v>
      </c>
      <c r="C598" s="82">
        <v>0</v>
      </c>
      <c r="D598" s="82">
        <v>75</v>
      </c>
      <c r="E598" s="83"/>
    </row>
    <row r="599" spans="1:5" ht="14.25">
      <c r="A599" s="80">
        <v>2080712</v>
      </c>
      <c r="B599" s="80" t="s">
        <v>494</v>
      </c>
      <c r="C599" s="82">
        <v>5</v>
      </c>
      <c r="D599" s="82"/>
      <c r="E599" s="83">
        <f t="shared" si="4"/>
        <v>-100</v>
      </c>
    </row>
    <row r="600" spans="1:5" ht="14.25">
      <c r="A600" s="80">
        <v>2080713</v>
      </c>
      <c r="B600" s="80" t="s">
        <v>495</v>
      </c>
      <c r="C600" s="82">
        <v>0</v>
      </c>
      <c r="D600" s="82"/>
      <c r="E600" s="83"/>
    </row>
    <row r="601" spans="1:5" ht="14.25">
      <c r="A601" s="80">
        <v>2080799</v>
      </c>
      <c r="B601" s="80" t="s">
        <v>496</v>
      </c>
      <c r="C601" s="82">
        <v>5508</v>
      </c>
      <c r="D601" s="82">
        <v>2841</v>
      </c>
      <c r="E601" s="83">
        <f t="shared" si="4"/>
        <v>-48.42047930283224</v>
      </c>
    </row>
    <row r="602" spans="1:5" ht="14.25">
      <c r="A602" s="80">
        <v>20808</v>
      </c>
      <c r="B602" s="80" t="s">
        <v>497</v>
      </c>
      <c r="C602" s="82">
        <v>6140</v>
      </c>
      <c r="D602" s="82">
        <f>SUM(D603:D610)</f>
        <v>6740</v>
      </c>
      <c r="E602" s="83">
        <f t="shared" si="4"/>
        <v>9.771986970684043</v>
      </c>
    </row>
    <row r="603" spans="1:5" ht="14.25">
      <c r="A603" s="80">
        <v>2080801</v>
      </c>
      <c r="B603" s="80" t="s">
        <v>498</v>
      </c>
      <c r="C603" s="82">
        <v>418</v>
      </c>
      <c r="D603" s="82">
        <v>387</v>
      </c>
      <c r="E603" s="83">
        <f t="shared" si="4"/>
        <v>-7.4162679425837315</v>
      </c>
    </row>
    <row r="604" spans="1:5" ht="14.25">
      <c r="A604" s="80">
        <v>2080802</v>
      </c>
      <c r="B604" s="80" t="s">
        <v>499</v>
      </c>
      <c r="C604" s="82">
        <v>1156</v>
      </c>
      <c r="D604" s="82">
        <v>1238</v>
      </c>
      <c r="E604" s="83">
        <f t="shared" si="4"/>
        <v>7.093425605536341</v>
      </c>
    </row>
    <row r="605" spans="1:5" ht="14.25">
      <c r="A605" s="80">
        <v>2080803</v>
      </c>
      <c r="B605" s="80" t="s">
        <v>500</v>
      </c>
      <c r="C605" s="82">
        <v>733</v>
      </c>
      <c r="D605" s="82">
        <v>882</v>
      </c>
      <c r="E605" s="83">
        <f t="shared" si="4"/>
        <v>20.32742155525238</v>
      </c>
    </row>
    <row r="606" spans="1:5" ht="14.25">
      <c r="A606" s="80">
        <v>2080805</v>
      </c>
      <c r="B606" s="80" t="s">
        <v>501</v>
      </c>
      <c r="C606" s="82">
        <v>1401</v>
      </c>
      <c r="D606" s="82">
        <v>1640</v>
      </c>
      <c r="E606" s="83">
        <f t="shared" si="4"/>
        <v>17.059243397573166</v>
      </c>
    </row>
    <row r="607" spans="1:5" ht="14.25">
      <c r="A607" s="80">
        <v>2080806</v>
      </c>
      <c r="B607" s="80" t="s">
        <v>502</v>
      </c>
      <c r="C607" s="82">
        <v>1672</v>
      </c>
      <c r="D607" s="82">
        <v>2130</v>
      </c>
      <c r="E607" s="83">
        <f t="shared" si="4"/>
        <v>27.392344497607656</v>
      </c>
    </row>
    <row r="608" spans="1:5" ht="14.25">
      <c r="A608" s="80">
        <v>2080807</v>
      </c>
      <c r="B608" s="80" t="s">
        <v>503</v>
      </c>
      <c r="C608" s="82">
        <v>0</v>
      </c>
      <c r="D608" s="82"/>
      <c r="E608" s="83"/>
    </row>
    <row r="609" spans="1:5" ht="14.25">
      <c r="A609" s="80">
        <v>2080808</v>
      </c>
      <c r="B609" s="80" t="s">
        <v>504</v>
      </c>
      <c r="C609" s="82">
        <v>114</v>
      </c>
      <c r="D609" s="82">
        <v>18</v>
      </c>
      <c r="E609" s="83">
        <f t="shared" si="4"/>
        <v>-84.21052631578947</v>
      </c>
    </row>
    <row r="610" spans="1:5" ht="14.25">
      <c r="A610" s="80">
        <v>2080899</v>
      </c>
      <c r="B610" s="80" t="s">
        <v>505</v>
      </c>
      <c r="C610" s="82">
        <v>646</v>
      </c>
      <c r="D610" s="82">
        <v>445</v>
      </c>
      <c r="E610" s="83">
        <f t="shared" si="4"/>
        <v>-31.114551083591337</v>
      </c>
    </row>
    <row r="611" spans="1:5" ht="14.25">
      <c r="A611" s="80">
        <v>20809</v>
      </c>
      <c r="B611" s="80" t="s">
        <v>506</v>
      </c>
      <c r="C611" s="82">
        <v>1512</v>
      </c>
      <c r="D611" s="82">
        <f>SUM(D612:D617)</f>
        <v>1608</v>
      </c>
      <c r="E611" s="83">
        <f t="shared" si="4"/>
        <v>6.349206349206349</v>
      </c>
    </row>
    <row r="612" spans="1:5" ht="14.25">
      <c r="A612" s="80">
        <v>2080901</v>
      </c>
      <c r="B612" s="80" t="s">
        <v>507</v>
      </c>
      <c r="C612" s="82">
        <v>1257</v>
      </c>
      <c r="D612" s="82">
        <v>1419</v>
      </c>
      <c r="E612" s="83">
        <f t="shared" si="4"/>
        <v>12.887828162291171</v>
      </c>
    </row>
    <row r="613" spans="1:5" ht="14.25">
      <c r="A613" s="80">
        <v>2080902</v>
      </c>
      <c r="B613" s="80" t="s">
        <v>508</v>
      </c>
      <c r="C613" s="82">
        <v>162</v>
      </c>
      <c r="D613" s="82">
        <v>87</v>
      </c>
      <c r="E613" s="83">
        <f t="shared" si="4"/>
        <v>-46.29629629629629</v>
      </c>
    </row>
    <row r="614" spans="1:5" ht="14.25">
      <c r="A614" s="80">
        <v>2080903</v>
      </c>
      <c r="B614" s="80" t="s">
        <v>509</v>
      </c>
      <c r="C614" s="82">
        <v>62</v>
      </c>
      <c r="D614" s="82">
        <v>28</v>
      </c>
      <c r="E614" s="83">
        <f t="shared" si="4"/>
        <v>-54.83870967741935</v>
      </c>
    </row>
    <row r="615" spans="1:5" ht="14.25">
      <c r="A615" s="80">
        <v>2080904</v>
      </c>
      <c r="B615" s="80" t="s">
        <v>510</v>
      </c>
      <c r="C615" s="82">
        <v>20</v>
      </c>
      <c r="D615" s="82">
        <v>34</v>
      </c>
      <c r="E615" s="83">
        <f t="shared" si="4"/>
        <v>70</v>
      </c>
    </row>
    <row r="616" spans="1:5" ht="14.25">
      <c r="A616" s="80">
        <v>2080905</v>
      </c>
      <c r="B616" s="80" t="s">
        <v>511</v>
      </c>
      <c r="C616" s="82">
        <v>11</v>
      </c>
      <c r="D616" s="82"/>
      <c r="E616" s="83">
        <f t="shared" si="4"/>
        <v>-100</v>
      </c>
    </row>
    <row r="617" spans="1:5" ht="14.25">
      <c r="A617" s="80">
        <v>2080999</v>
      </c>
      <c r="B617" s="80" t="s">
        <v>512</v>
      </c>
      <c r="C617" s="82">
        <v>0</v>
      </c>
      <c r="D617" s="82">
        <v>40</v>
      </c>
      <c r="E617" s="83"/>
    </row>
    <row r="618" spans="1:5" ht="14.25">
      <c r="A618" s="80">
        <v>20810</v>
      </c>
      <c r="B618" s="80" t="s">
        <v>513</v>
      </c>
      <c r="C618" s="82">
        <v>4060</v>
      </c>
      <c r="D618" s="82">
        <f>SUM(D619:D625)</f>
        <v>7272</v>
      </c>
      <c r="E618" s="83">
        <f t="shared" si="4"/>
        <v>79.11330049261083</v>
      </c>
    </row>
    <row r="619" spans="1:5" ht="14.25">
      <c r="A619" s="80">
        <v>2081001</v>
      </c>
      <c r="B619" s="80" t="s">
        <v>514</v>
      </c>
      <c r="C619" s="82">
        <v>985</v>
      </c>
      <c r="D619" s="82">
        <v>1092</v>
      </c>
      <c r="E619" s="83">
        <f t="shared" si="4"/>
        <v>10.862944162436538</v>
      </c>
    </row>
    <row r="620" spans="1:5" ht="14.25">
      <c r="A620" s="80">
        <v>2081002</v>
      </c>
      <c r="B620" s="80" t="s">
        <v>515</v>
      </c>
      <c r="C620" s="82">
        <v>1198</v>
      </c>
      <c r="D620" s="82">
        <v>1222</v>
      </c>
      <c r="E620" s="83">
        <f t="shared" si="4"/>
        <v>2.003338898163598</v>
      </c>
    </row>
    <row r="621" spans="1:5" ht="14.25">
      <c r="A621" s="80">
        <v>2081003</v>
      </c>
      <c r="B621" s="80" t="s">
        <v>516</v>
      </c>
      <c r="C621" s="82">
        <v>0</v>
      </c>
      <c r="D621" s="82"/>
      <c r="E621" s="83"/>
    </row>
    <row r="622" spans="1:5" ht="14.25">
      <c r="A622" s="80">
        <v>2081004</v>
      </c>
      <c r="B622" s="80" t="s">
        <v>517</v>
      </c>
      <c r="C622" s="82">
        <v>636</v>
      </c>
      <c r="D622" s="82">
        <v>597</v>
      </c>
      <c r="E622" s="83">
        <f t="shared" si="4"/>
        <v>-6.132075471698117</v>
      </c>
    </row>
    <row r="623" spans="1:5" ht="14.25">
      <c r="A623" s="80">
        <v>2081005</v>
      </c>
      <c r="B623" s="80" t="s">
        <v>518</v>
      </c>
      <c r="C623" s="82">
        <v>99</v>
      </c>
      <c r="D623" s="82">
        <v>125</v>
      </c>
      <c r="E623" s="83">
        <f t="shared" si="4"/>
        <v>26.262626262626256</v>
      </c>
    </row>
    <row r="624" spans="1:5" ht="14.25">
      <c r="A624" s="80">
        <v>2081006</v>
      </c>
      <c r="B624" s="80" t="s">
        <v>519</v>
      </c>
      <c r="C624" s="82">
        <v>1142</v>
      </c>
      <c r="D624" s="82">
        <v>4236</v>
      </c>
      <c r="E624" s="83">
        <f t="shared" si="4"/>
        <v>270.9281961471103</v>
      </c>
    </row>
    <row r="625" spans="1:5" ht="14.25">
      <c r="A625" s="80">
        <v>2081099</v>
      </c>
      <c r="B625" s="80" t="s">
        <v>520</v>
      </c>
      <c r="C625" s="82">
        <v>0</v>
      </c>
      <c r="D625" s="82"/>
      <c r="E625" s="83"/>
    </row>
    <row r="626" spans="1:5" ht="14.25">
      <c r="A626" s="80">
        <v>20811</v>
      </c>
      <c r="B626" s="80" t="s">
        <v>521</v>
      </c>
      <c r="C626" s="82">
        <v>4866</v>
      </c>
      <c r="D626" s="82">
        <f>SUM(D627:D634)</f>
        <v>6301</v>
      </c>
      <c r="E626" s="83">
        <f t="shared" si="4"/>
        <v>29.490341142622277</v>
      </c>
    </row>
    <row r="627" spans="1:5" ht="14.25">
      <c r="A627" s="80">
        <v>2081101</v>
      </c>
      <c r="B627" s="80" t="s">
        <v>84</v>
      </c>
      <c r="C627" s="82">
        <v>373</v>
      </c>
      <c r="D627" s="82">
        <v>417</v>
      </c>
      <c r="E627" s="83">
        <f t="shared" si="4"/>
        <v>11.796246648793574</v>
      </c>
    </row>
    <row r="628" spans="1:5" ht="14.25">
      <c r="A628" s="80">
        <v>2081102</v>
      </c>
      <c r="B628" s="80" t="s">
        <v>85</v>
      </c>
      <c r="C628" s="82">
        <v>0</v>
      </c>
      <c r="D628" s="82"/>
      <c r="E628" s="83"/>
    </row>
    <row r="629" spans="1:5" ht="14.25">
      <c r="A629" s="80">
        <v>2081103</v>
      </c>
      <c r="B629" s="80" t="s">
        <v>86</v>
      </c>
      <c r="C629" s="82">
        <v>0</v>
      </c>
      <c r="D629" s="82"/>
      <c r="E629" s="83"/>
    </row>
    <row r="630" spans="1:5" ht="14.25">
      <c r="A630" s="80">
        <v>2081104</v>
      </c>
      <c r="B630" s="80" t="s">
        <v>522</v>
      </c>
      <c r="C630" s="82">
        <v>493</v>
      </c>
      <c r="D630" s="82">
        <v>906</v>
      </c>
      <c r="E630" s="83">
        <f t="shared" si="4"/>
        <v>83.77281947261663</v>
      </c>
    </row>
    <row r="631" spans="1:5" ht="14.25">
      <c r="A631" s="80">
        <v>2081105</v>
      </c>
      <c r="B631" s="80" t="s">
        <v>523</v>
      </c>
      <c r="C631" s="82">
        <v>111</v>
      </c>
      <c r="D631" s="82">
        <v>701</v>
      </c>
      <c r="E631" s="83">
        <f t="shared" si="4"/>
        <v>531.5315315315315</v>
      </c>
    </row>
    <row r="632" spans="1:5" ht="14.25">
      <c r="A632" s="80">
        <v>2081106</v>
      </c>
      <c r="B632" s="80" t="s">
        <v>524</v>
      </c>
      <c r="C632" s="82">
        <v>6</v>
      </c>
      <c r="D632" s="82">
        <v>6</v>
      </c>
      <c r="E632" s="83">
        <f t="shared" si="4"/>
        <v>0</v>
      </c>
    </row>
    <row r="633" spans="1:5" ht="14.25">
      <c r="A633" s="80">
        <v>2081107</v>
      </c>
      <c r="B633" s="80" t="s">
        <v>525</v>
      </c>
      <c r="C633" s="82">
        <v>3338</v>
      </c>
      <c r="D633" s="82">
        <v>3638</v>
      </c>
      <c r="E633" s="83">
        <f t="shared" si="4"/>
        <v>8.987417615338522</v>
      </c>
    </row>
    <row r="634" spans="1:5" ht="14.25">
      <c r="A634" s="80">
        <v>2081199</v>
      </c>
      <c r="B634" s="80" t="s">
        <v>526</v>
      </c>
      <c r="C634" s="82">
        <v>545</v>
      </c>
      <c r="D634" s="82">
        <v>633</v>
      </c>
      <c r="E634" s="83">
        <f t="shared" si="4"/>
        <v>16.14678899082569</v>
      </c>
    </row>
    <row r="635" spans="1:5" ht="14.25">
      <c r="A635" s="80">
        <v>20816</v>
      </c>
      <c r="B635" s="80" t="s">
        <v>527</v>
      </c>
      <c r="C635" s="82">
        <v>283</v>
      </c>
      <c r="D635" s="82">
        <f>SUM(D636:D640)</f>
        <v>269</v>
      </c>
      <c r="E635" s="83">
        <f t="shared" si="4"/>
        <v>-4.946996466431097</v>
      </c>
    </row>
    <row r="636" spans="1:5" ht="14.25">
      <c r="A636" s="80">
        <v>2081601</v>
      </c>
      <c r="B636" s="80" t="s">
        <v>84</v>
      </c>
      <c r="C636" s="82">
        <v>179</v>
      </c>
      <c r="D636" s="82">
        <v>182</v>
      </c>
      <c r="E636" s="83">
        <f t="shared" si="4"/>
        <v>1.6759776536312776</v>
      </c>
    </row>
    <row r="637" spans="1:5" ht="14.25">
      <c r="A637" s="80">
        <v>2081602</v>
      </c>
      <c r="B637" s="80" t="s">
        <v>85</v>
      </c>
      <c r="C637" s="82">
        <v>0</v>
      </c>
      <c r="D637" s="82"/>
      <c r="E637" s="83"/>
    </row>
    <row r="638" spans="1:5" ht="14.25">
      <c r="A638" s="80">
        <v>2081603</v>
      </c>
      <c r="B638" s="80" t="s">
        <v>86</v>
      </c>
      <c r="C638" s="82">
        <v>0</v>
      </c>
      <c r="D638" s="82"/>
      <c r="E638" s="83"/>
    </row>
    <row r="639" spans="1:5" ht="14.25">
      <c r="A639" s="80">
        <v>2081650</v>
      </c>
      <c r="B639" s="80" t="s">
        <v>93</v>
      </c>
      <c r="C639" s="85">
        <v>0</v>
      </c>
      <c r="D639" s="82"/>
      <c r="E639" s="83"/>
    </row>
    <row r="640" spans="1:5" ht="14.25">
      <c r="A640" s="80">
        <v>2081699</v>
      </c>
      <c r="B640" s="80" t="s">
        <v>528</v>
      </c>
      <c r="C640" s="82">
        <v>104</v>
      </c>
      <c r="D640" s="82">
        <v>87</v>
      </c>
      <c r="E640" s="83">
        <f aca="true" t="shared" si="5" ref="E640:E646">(D640/C640-1)*100</f>
        <v>-16.346153846153843</v>
      </c>
    </row>
    <row r="641" spans="1:5" ht="14.25">
      <c r="A641" s="80">
        <v>20819</v>
      </c>
      <c r="B641" s="80" t="s">
        <v>529</v>
      </c>
      <c r="C641" s="82">
        <v>9363</v>
      </c>
      <c r="D641" s="82">
        <f>SUM(D642:D643)</f>
        <v>9817</v>
      </c>
      <c r="E641" s="83">
        <f t="shared" si="5"/>
        <v>4.84887322439389</v>
      </c>
    </row>
    <row r="642" spans="1:5" ht="14.25">
      <c r="A642" s="80">
        <v>2081901</v>
      </c>
      <c r="B642" s="80" t="s">
        <v>530</v>
      </c>
      <c r="C642" s="82">
        <v>862</v>
      </c>
      <c r="D642" s="82">
        <v>428</v>
      </c>
      <c r="E642" s="83">
        <f t="shared" si="5"/>
        <v>-50.34802784222738</v>
      </c>
    </row>
    <row r="643" spans="1:5" ht="14.25">
      <c r="A643" s="80">
        <v>2081902</v>
      </c>
      <c r="B643" s="80" t="s">
        <v>531</v>
      </c>
      <c r="C643" s="82">
        <v>8501</v>
      </c>
      <c r="D643" s="82">
        <v>9389</v>
      </c>
      <c r="E643" s="83">
        <f t="shared" si="5"/>
        <v>10.445829902364423</v>
      </c>
    </row>
    <row r="644" spans="1:5" ht="14.25">
      <c r="A644" s="80">
        <v>20820</v>
      </c>
      <c r="B644" s="80" t="s">
        <v>532</v>
      </c>
      <c r="C644" s="82">
        <v>188</v>
      </c>
      <c r="D644" s="82">
        <f>SUM(D645:D646)</f>
        <v>713</v>
      </c>
      <c r="E644" s="83">
        <f t="shared" si="5"/>
        <v>279.25531914893617</v>
      </c>
    </row>
    <row r="645" spans="1:5" ht="14.25">
      <c r="A645" s="80">
        <v>2082001</v>
      </c>
      <c r="B645" s="80" t="s">
        <v>533</v>
      </c>
      <c r="C645" s="82">
        <v>67</v>
      </c>
      <c r="D645" s="82">
        <v>597</v>
      </c>
      <c r="E645" s="83">
        <f t="shared" si="5"/>
        <v>791.044776119403</v>
      </c>
    </row>
    <row r="646" spans="1:5" ht="14.25">
      <c r="A646" s="80">
        <v>2082002</v>
      </c>
      <c r="B646" s="80" t="s">
        <v>534</v>
      </c>
      <c r="C646" s="82">
        <v>121</v>
      </c>
      <c r="D646" s="82">
        <v>116</v>
      </c>
      <c r="E646" s="83">
        <f t="shared" si="5"/>
        <v>-4.1322314049586755</v>
      </c>
    </row>
    <row r="647" spans="1:5" ht="14.25">
      <c r="A647" s="80">
        <v>20821</v>
      </c>
      <c r="B647" s="80" t="s">
        <v>535</v>
      </c>
      <c r="C647" s="82">
        <v>114</v>
      </c>
      <c r="D647" s="82">
        <f>SUM(D648:D649)</f>
        <v>530</v>
      </c>
      <c r="E647" s="83">
        <f aca="true" t="shared" si="6" ref="E647:E710">(D647/C647-1)*100</f>
        <v>364.91228070175436</v>
      </c>
    </row>
    <row r="648" spans="1:5" ht="14.25">
      <c r="A648" s="80">
        <v>2082101</v>
      </c>
      <c r="B648" s="80" t="s">
        <v>536</v>
      </c>
      <c r="C648" s="82">
        <v>71</v>
      </c>
      <c r="D648" s="82"/>
      <c r="E648" s="83">
        <f t="shared" si="6"/>
        <v>-100</v>
      </c>
    </row>
    <row r="649" spans="1:5" ht="14.25">
      <c r="A649" s="80">
        <v>2082102</v>
      </c>
      <c r="B649" s="80" t="s">
        <v>537</v>
      </c>
      <c r="C649" s="82">
        <v>43</v>
      </c>
      <c r="D649" s="82">
        <v>530</v>
      </c>
      <c r="E649" s="83">
        <f t="shared" si="6"/>
        <v>1132.5581395348838</v>
      </c>
    </row>
    <row r="650" spans="1:5" ht="14.25">
      <c r="A650" s="80">
        <v>20824</v>
      </c>
      <c r="B650" s="80" t="s">
        <v>538</v>
      </c>
      <c r="C650" s="82">
        <v>0</v>
      </c>
      <c r="D650" s="82">
        <f>SUM(D651:D652)</f>
        <v>0</v>
      </c>
      <c r="E650" s="83"/>
    </row>
    <row r="651" spans="1:5" ht="14.25">
      <c r="A651" s="80">
        <v>2082401</v>
      </c>
      <c r="B651" s="80" t="s">
        <v>539</v>
      </c>
      <c r="C651" s="82">
        <v>0</v>
      </c>
      <c r="D651" s="82"/>
      <c r="E651" s="83"/>
    </row>
    <row r="652" spans="1:5" ht="14.25">
      <c r="A652" s="80">
        <v>2082402</v>
      </c>
      <c r="B652" s="80" t="s">
        <v>540</v>
      </c>
      <c r="C652" s="82">
        <v>0</v>
      </c>
      <c r="D652" s="82"/>
      <c r="E652" s="83"/>
    </row>
    <row r="653" spans="1:5" ht="14.25">
      <c r="A653" s="80">
        <v>20825</v>
      </c>
      <c r="B653" s="80" t="s">
        <v>541</v>
      </c>
      <c r="C653" s="82">
        <v>1985</v>
      </c>
      <c r="D653" s="82">
        <f>SUM(D654:D655)</f>
        <v>1607</v>
      </c>
      <c r="E653" s="83">
        <f t="shared" si="6"/>
        <v>-19.04282115869017</v>
      </c>
    </row>
    <row r="654" spans="1:5" ht="14.25">
      <c r="A654" s="80">
        <v>2082501</v>
      </c>
      <c r="B654" s="80" t="s">
        <v>542</v>
      </c>
      <c r="C654" s="82">
        <v>0</v>
      </c>
      <c r="D654" s="82"/>
      <c r="E654" s="83"/>
    </row>
    <row r="655" spans="1:5" ht="14.25">
      <c r="A655" s="80">
        <v>2082502</v>
      </c>
      <c r="B655" s="80" t="s">
        <v>543</v>
      </c>
      <c r="C655" s="82">
        <v>1985</v>
      </c>
      <c r="D655" s="82">
        <v>1607</v>
      </c>
      <c r="E655" s="83">
        <f t="shared" si="6"/>
        <v>-19.04282115869017</v>
      </c>
    </row>
    <row r="656" spans="1:5" ht="14.25">
      <c r="A656" s="80">
        <v>20826</v>
      </c>
      <c r="B656" s="80" t="s">
        <v>544</v>
      </c>
      <c r="C656" s="82">
        <v>13425</v>
      </c>
      <c r="D656" s="82">
        <f>SUM(D657:D659)</f>
        <v>35886</v>
      </c>
      <c r="E656" s="83">
        <f t="shared" si="6"/>
        <v>167.3072625698324</v>
      </c>
    </row>
    <row r="657" spans="1:5" ht="14.25">
      <c r="A657" s="80">
        <v>2082601</v>
      </c>
      <c r="B657" s="80" t="s">
        <v>545</v>
      </c>
      <c r="C657" s="82">
        <v>0</v>
      </c>
      <c r="D657" s="82"/>
      <c r="E657" s="83"/>
    </row>
    <row r="658" spans="1:5" ht="14.25">
      <c r="A658" s="80">
        <v>2082602</v>
      </c>
      <c r="B658" s="80" t="s">
        <v>546</v>
      </c>
      <c r="C658" s="82">
        <v>7825</v>
      </c>
      <c r="D658" s="82">
        <v>35886</v>
      </c>
      <c r="E658" s="83">
        <f t="shared" si="6"/>
        <v>358.60702875399363</v>
      </c>
    </row>
    <row r="659" spans="1:5" ht="14.25">
      <c r="A659" s="80">
        <v>2082699</v>
      </c>
      <c r="B659" s="80" t="s">
        <v>547</v>
      </c>
      <c r="C659" s="82">
        <v>5600</v>
      </c>
      <c r="D659" s="82"/>
      <c r="E659" s="83">
        <f t="shared" si="6"/>
        <v>-100</v>
      </c>
    </row>
    <row r="660" spans="1:5" ht="14.25">
      <c r="A660" s="80">
        <v>20827</v>
      </c>
      <c r="B660" s="80" t="s">
        <v>548</v>
      </c>
      <c r="C660" s="82">
        <v>323</v>
      </c>
      <c r="D660" s="82">
        <f>SUM(D661:D663)</f>
        <v>0</v>
      </c>
      <c r="E660" s="83">
        <f t="shared" si="6"/>
        <v>-100</v>
      </c>
    </row>
    <row r="661" spans="1:5" ht="14.25">
      <c r="A661" s="80">
        <v>2082701</v>
      </c>
      <c r="B661" s="80" t="s">
        <v>549</v>
      </c>
      <c r="C661" s="82">
        <v>0</v>
      </c>
      <c r="D661" s="82"/>
      <c r="E661" s="83"/>
    </row>
    <row r="662" spans="1:5" ht="14.25">
      <c r="A662" s="80">
        <v>2082702</v>
      </c>
      <c r="B662" s="80" t="s">
        <v>550</v>
      </c>
      <c r="C662" s="82">
        <v>323</v>
      </c>
      <c r="D662" s="82"/>
      <c r="E662" s="83">
        <f t="shared" si="6"/>
        <v>-100</v>
      </c>
    </row>
    <row r="663" spans="1:5" ht="14.25">
      <c r="A663" s="80">
        <v>2082799</v>
      </c>
      <c r="B663" s="80" t="s">
        <v>551</v>
      </c>
      <c r="C663" s="82">
        <v>0</v>
      </c>
      <c r="D663" s="82"/>
      <c r="E663" s="83"/>
    </row>
    <row r="664" spans="1:5" ht="14.25">
      <c r="A664" s="80">
        <v>20828</v>
      </c>
      <c r="B664" s="80" t="s">
        <v>552</v>
      </c>
      <c r="C664" s="82">
        <v>896</v>
      </c>
      <c r="D664" s="82">
        <f>SUM(D665:D671)</f>
        <v>997</v>
      </c>
      <c r="E664" s="83">
        <f t="shared" si="6"/>
        <v>11.27232142857142</v>
      </c>
    </row>
    <row r="665" spans="1:5" ht="14.25">
      <c r="A665" s="80">
        <v>2082801</v>
      </c>
      <c r="B665" s="80" t="s">
        <v>84</v>
      </c>
      <c r="C665" s="82">
        <v>329</v>
      </c>
      <c r="D665" s="82">
        <v>341</v>
      </c>
      <c r="E665" s="83">
        <f t="shared" si="6"/>
        <v>3.6474164133738496</v>
      </c>
    </row>
    <row r="666" spans="1:5" ht="14.25">
      <c r="A666" s="80">
        <v>2082802</v>
      </c>
      <c r="B666" s="80" t="s">
        <v>85</v>
      </c>
      <c r="C666" s="82">
        <v>133</v>
      </c>
      <c r="D666" s="82">
        <v>148</v>
      </c>
      <c r="E666" s="83">
        <f t="shared" si="6"/>
        <v>11.2781954887218</v>
      </c>
    </row>
    <row r="667" spans="1:5" ht="14.25">
      <c r="A667" s="80">
        <v>2082803</v>
      </c>
      <c r="B667" s="80" t="s">
        <v>86</v>
      </c>
      <c r="C667" s="82">
        <v>0</v>
      </c>
      <c r="D667" s="82"/>
      <c r="E667" s="83"/>
    </row>
    <row r="668" spans="1:5" ht="14.25">
      <c r="A668" s="80">
        <v>2082804</v>
      </c>
      <c r="B668" s="80" t="s">
        <v>553</v>
      </c>
      <c r="C668" s="82">
        <v>146</v>
      </c>
      <c r="D668" s="82">
        <v>166</v>
      </c>
      <c r="E668" s="83">
        <f t="shared" si="6"/>
        <v>13.698630136986312</v>
      </c>
    </row>
    <row r="669" spans="1:5" ht="14.25">
      <c r="A669" s="80">
        <v>2082805</v>
      </c>
      <c r="B669" s="80" t="s">
        <v>554</v>
      </c>
      <c r="C669" s="82">
        <v>0</v>
      </c>
      <c r="D669" s="82"/>
      <c r="E669" s="83"/>
    </row>
    <row r="670" spans="1:5" ht="14.25">
      <c r="A670" s="80">
        <v>2082850</v>
      </c>
      <c r="B670" s="80" t="s">
        <v>93</v>
      </c>
      <c r="C670" s="82">
        <v>238</v>
      </c>
      <c r="D670" s="82">
        <v>242</v>
      </c>
      <c r="E670" s="83">
        <f t="shared" si="6"/>
        <v>1.680672268907557</v>
      </c>
    </row>
    <row r="671" spans="1:5" ht="14.25">
      <c r="A671" s="80">
        <v>2082899</v>
      </c>
      <c r="B671" s="80" t="s">
        <v>555</v>
      </c>
      <c r="C671" s="82">
        <v>50</v>
      </c>
      <c r="D671" s="82">
        <v>100</v>
      </c>
      <c r="E671" s="83">
        <f t="shared" si="6"/>
        <v>100</v>
      </c>
    </row>
    <row r="672" spans="1:5" ht="14.25">
      <c r="A672" s="80">
        <v>20830</v>
      </c>
      <c r="B672" s="80" t="s">
        <v>556</v>
      </c>
      <c r="C672" s="82">
        <v>0</v>
      </c>
      <c r="D672" s="82">
        <f>SUM(D673:D674)</f>
        <v>0</v>
      </c>
      <c r="E672" s="83"/>
    </row>
    <row r="673" spans="1:5" ht="14.25">
      <c r="A673" s="80">
        <v>2083001</v>
      </c>
      <c r="B673" s="80" t="s">
        <v>557</v>
      </c>
      <c r="C673" s="82">
        <v>0</v>
      </c>
      <c r="D673" s="82"/>
      <c r="E673" s="83"/>
    </row>
    <row r="674" spans="1:5" ht="14.25">
      <c r="A674" s="80">
        <v>2083099</v>
      </c>
      <c r="B674" s="80" t="s">
        <v>558</v>
      </c>
      <c r="C674" s="82">
        <v>0</v>
      </c>
      <c r="D674" s="82"/>
      <c r="E674" s="83"/>
    </row>
    <row r="675" spans="1:5" ht="14.25">
      <c r="A675" s="80">
        <v>20899</v>
      </c>
      <c r="B675" s="80" t="s">
        <v>559</v>
      </c>
      <c r="C675" s="82">
        <v>62439</v>
      </c>
      <c r="D675" s="82">
        <f>D676</f>
        <v>49802</v>
      </c>
      <c r="E675" s="83">
        <f t="shared" si="6"/>
        <v>-20.238953218341106</v>
      </c>
    </row>
    <row r="676" spans="1:5" ht="14.25">
      <c r="A676" s="80">
        <v>2089999</v>
      </c>
      <c r="B676" s="80" t="s">
        <v>560</v>
      </c>
      <c r="C676" s="82">
        <v>62439</v>
      </c>
      <c r="D676" s="82">
        <v>49802</v>
      </c>
      <c r="E676" s="83">
        <f t="shared" si="6"/>
        <v>-20.238953218341106</v>
      </c>
    </row>
    <row r="677" spans="1:5" ht="14.25">
      <c r="A677" s="80">
        <v>210</v>
      </c>
      <c r="B677" s="80" t="s">
        <v>561</v>
      </c>
      <c r="C677" s="82">
        <v>67330</v>
      </c>
      <c r="D677" s="82">
        <f>D678+D683+D698+D702+D714+D717+D721+D726+D730+D734+D737+D746+D748</f>
        <v>89029</v>
      </c>
      <c r="E677" s="83">
        <f t="shared" si="6"/>
        <v>32.227833061042624</v>
      </c>
    </row>
    <row r="678" spans="1:5" ht="14.25">
      <c r="A678" s="80">
        <v>21001</v>
      </c>
      <c r="B678" s="80" t="s">
        <v>562</v>
      </c>
      <c r="C678" s="82">
        <v>1824</v>
      </c>
      <c r="D678" s="82">
        <f>SUM(D679:D682)</f>
        <v>1186</v>
      </c>
      <c r="E678" s="83">
        <f t="shared" si="6"/>
        <v>-34.97807017543859</v>
      </c>
    </row>
    <row r="679" spans="1:5" ht="14.25">
      <c r="A679" s="80">
        <v>2100101</v>
      </c>
      <c r="B679" s="80" t="s">
        <v>84</v>
      </c>
      <c r="C679" s="82">
        <v>1194</v>
      </c>
      <c r="D679" s="82">
        <v>1186</v>
      </c>
      <c r="E679" s="83">
        <f t="shared" si="6"/>
        <v>-0.670016750418756</v>
      </c>
    </row>
    <row r="680" spans="1:5" ht="14.25">
      <c r="A680" s="80">
        <v>2100102</v>
      </c>
      <c r="B680" s="80" t="s">
        <v>85</v>
      </c>
      <c r="C680" s="82">
        <v>0</v>
      </c>
      <c r="D680" s="82"/>
      <c r="E680" s="83"/>
    </row>
    <row r="681" spans="1:5" ht="14.25">
      <c r="A681" s="80">
        <v>2100103</v>
      </c>
      <c r="B681" s="80" t="s">
        <v>86</v>
      </c>
      <c r="C681" s="82">
        <v>0</v>
      </c>
      <c r="D681" s="82"/>
      <c r="E681" s="83"/>
    </row>
    <row r="682" spans="1:5" ht="14.25">
      <c r="A682" s="80">
        <v>2100199</v>
      </c>
      <c r="B682" s="80" t="s">
        <v>563</v>
      </c>
      <c r="C682" s="82">
        <v>630</v>
      </c>
      <c r="D682" s="82"/>
      <c r="E682" s="83">
        <f t="shared" si="6"/>
        <v>-100</v>
      </c>
    </row>
    <row r="683" spans="1:5" ht="14.25">
      <c r="A683" s="80">
        <v>21002</v>
      </c>
      <c r="B683" s="80" t="s">
        <v>564</v>
      </c>
      <c r="C683" s="82">
        <v>10218</v>
      </c>
      <c r="D683" s="82">
        <f>SUM(D684:D697)</f>
        <v>7197</v>
      </c>
      <c r="E683" s="83">
        <f t="shared" si="6"/>
        <v>-29.565472695243688</v>
      </c>
    </row>
    <row r="684" spans="1:5" ht="14.25">
      <c r="A684" s="80">
        <v>2100201</v>
      </c>
      <c r="B684" s="80" t="s">
        <v>565</v>
      </c>
      <c r="C684" s="82">
        <v>7453</v>
      </c>
      <c r="D684" s="82">
        <v>5473</v>
      </c>
      <c r="E684" s="83">
        <f t="shared" si="6"/>
        <v>-26.566483295317322</v>
      </c>
    </row>
    <row r="685" spans="1:5" ht="14.25">
      <c r="A685" s="80">
        <v>2100202</v>
      </c>
      <c r="B685" s="80" t="s">
        <v>566</v>
      </c>
      <c r="C685" s="82">
        <v>2270</v>
      </c>
      <c r="D685" s="82">
        <v>1401</v>
      </c>
      <c r="E685" s="83">
        <f t="shared" si="6"/>
        <v>-38.28193832599119</v>
      </c>
    </row>
    <row r="686" spans="1:5" ht="14.25">
      <c r="A686" s="80">
        <v>2100203</v>
      </c>
      <c r="B686" s="80" t="s">
        <v>567</v>
      </c>
      <c r="C686" s="82">
        <v>0</v>
      </c>
      <c r="D686" s="82"/>
      <c r="E686" s="83"/>
    </row>
    <row r="687" spans="1:5" ht="14.25">
      <c r="A687" s="80">
        <v>2100204</v>
      </c>
      <c r="B687" s="80" t="s">
        <v>568</v>
      </c>
      <c r="C687" s="82">
        <v>0</v>
      </c>
      <c r="D687" s="82"/>
      <c r="E687" s="83"/>
    </row>
    <row r="688" spans="1:5" ht="14.25">
      <c r="A688" s="80">
        <v>2100205</v>
      </c>
      <c r="B688" s="80" t="s">
        <v>569</v>
      </c>
      <c r="C688" s="82">
        <v>0</v>
      </c>
      <c r="D688" s="82"/>
      <c r="E688" s="83"/>
    </row>
    <row r="689" spans="1:5" ht="14.25">
      <c r="A689" s="80">
        <v>2100206</v>
      </c>
      <c r="B689" s="80" t="s">
        <v>570</v>
      </c>
      <c r="C689" s="82">
        <v>0</v>
      </c>
      <c r="D689" s="82"/>
      <c r="E689" s="83"/>
    </row>
    <row r="690" spans="1:5" ht="14.25">
      <c r="A690" s="80">
        <v>2100207</v>
      </c>
      <c r="B690" s="80" t="s">
        <v>571</v>
      </c>
      <c r="C690" s="82">
        <v>0</v>
      </c>
      <c r="D690" s="82"/>
      <c r="E690" s="83"/>
    </row>
    <row r="691" spans="1:5" ht="14.25">
      <c r="A691" s="80">
        <v>2100208</v>
      </c>
      <c r="B691" s="80" t="s">
        <v>572</v>
      </c>
      <c r="C691" s="82">
        <v>0</v>
      </c>
      <c r="D691" s="82"/>
      <c r="E691" s="83"/>
    </row>
    <row r="692" spans="1:5" ht="14.25">
      <c r="A692" s="80">
        <v>2100209</v>
      </c>
      <c r="B692" s="80" t="s">
        <v>573</v>
      </c>
      <c r="C692" s="82">
        <v>0</v>
      </c>
      <c r="D692" s="82"/>
      <c r="E692" s="83"/>
    </row>
    <row r="693" spans="1:5" ht="14.25">
      <c r="A693" s="80">
        <v>2100210</v>
      </c>
      <c r="B693" s="80" t="s">
        <v>574</v>
      </c>
      <c r="C693" s="82">
        <v>0</v>
      </c>
      <c r="D693" s="82"/>
      <c r="E693" s="83"/>
    </row>
    <row r="694" spans="1:5" ht="14.25">
      <c r="A694" s="80">
        <v>2100211</v>
      </c>
      <c r="B694" s="80" t="s">
        <v>575</v>
      </c>
      <c r="C694" s="82">
        <v>0</v>
      </c>
      <c r="D694" s="82"/>
      <c r="E694" s="83"/>
    </row>
    <row r="695" spans="1:5" ht="14.25">
      <c r="A695" s="80">
        <v>2100212</v>
      </c>
      <c r="B695" s="80" t="s">
        <v>576</v>
      </c>
      <c r="C695" s="82">
        <v>0</v>
      </c>
      <c r="D695" s="82"/>
      <c r="E695" s="83"/>
    </row>
    <row r="696" spans="1:5" ht="14.25">
      <c r="A696" s="80">
        <v>2100213</v>
      </c>
      <c r="B696" s="80" t="s">
        <v>577</v>
      </c>
      <c r="C696" s="82">
        <v>0</v>
      </c>
      <c r="D696" s="82"/>
      <c r="E696" s="83"/>
    </row>
    <row r="697" spans="1:5" ht="14.25">
      <c r="A697" s="80">
        <v>2100299</v>
      </c>
      <c r="B697" s="80" t="s">
        <v>578</v>
      </c>
      <c r="C697" s="82">
        <v>495</v>
      </c>
      <c r="D697" s="82">
        <v>323</v>
      </c>
      <c r="E697" s="83">
        <f t="shared" si="6"/>
        <v>-34.74747474747475</v>
      </c>
    </row>
    <row r="698" spans="1:5" ht="14.25">
      <c r="A698" s="80">
        <v>21003</v>
      </c>
      <c r="B698" s="80" t="s">
        <v>579</v>
      </c>
      <c r="C698" s="82">
        <v>12708</v>
      </c>
      <c r="D698" s="82">
        <f>SUM(D699:D701)</f>
        <v>11635</v>
      </c>
      <c r="E698" s="83">
        <f t="shared" si="6"/>
        <v>-8.443500157381179</v>
      </c>
    </row>
    <row r="699" spans="1:5" ht="14.25">
      <c r="A699" s="80">
        <v>2100301</v>
      </c>
      <c r="B699" s="80" t="s">
        <v>580</v>
      </c>
      <c r="C699" s="82">
        <v>2627</v>
      </c>
      <c r="D699" s="82">
        <v>2544</v>
      </c>
      <c r="E699" s="83">
        <f t="shared" si="6"/>
        <v>-3.15949752569471</v>
      </c>
    </row>
    <row r="700" spans="1:5" ht="14.25">
      <c r="A700" s="80">
        <v>2100302</v>
      </c>
      <c r="B700" s="80" t="s">
        <v>581</v>
      </c>
      <c r="C700" s="82">
        <v>8020</v>
      </c>
      <c r="D700" s="82">
        <v>6518</v>
      </c>
      <c r="E700" s="83">
        <f t="shared" si="6"/>
        <v>-18.728179551122192</v>
      </c>
    </row>
    <row r="701" spans="1:5" ht="14.25">
      <c r="A701" s="80">
        <v>2100399</v>
      </c>
      <c r="B701" s="80" t="s">
        <v>582</v>
      </c>
      <c r="C701" s="82">
        <v>2061</v>
      </c>
      <c r="D701" s="82">
        <v>2573</v>
      </c>
      <c r="E701" s="83">
        <f t="shared" si="6"/>
        <v>24.84230955846676</v>
      </c>
    </row>
    <row r="702" spans="1:5" ht="14.25">
      <c r="A702" s="80">
        <v>21004</v>
      </c>
      <c r="B702" s="80" t="s">
        <v>583</v>
      </c>
      <c r="C702" s="82">
        <v>18705</v>
      </c>
      <c r="D702" s="82">
        <f>SUM(D703:D713)</f>
        <v>12759</v>
      </c>
      <c r="E702" s="83">
        <f t="shared" si="6"/>
        <v>-31.78829190056135</v>
      </c>
    </row>
    <row r="703" spans="1:5" ht="14.25">
      <c r="A703" s="80">
        <v>2100401</v>
      </c>
      <c r="B703" s="80" t="s">
        <v>584</v>
      </c>
      <c r="C703" s="82">
        <v>1636</v>
      </c>
      <c r="D703" s="82">
        <v>1448</v>
      </c>
      <c r="E703" s="83">
        <f t="shared" si="6"/>
        <v>-11.49144254278729</v>
      </c>
    </row>
    <row r="704" spans="1:5" ht="14.25">
      <c r="A704" s="80">
        <v>2100402</v>
      </c>
      <c r="B704" s="80" t="s">
        <v>585</v>
      </c>
      <c r="C704" s="82">
        <v>62</v>
      </c>
      <c r="D704" s="82"/>
      <c r="E704" s="83">
        <f t="shared" si="6"/>
        <v>-100</v>
      </c>
    </row>
    <row r="705" spans="1:5" ht="14.25">
      <c r="A705" s="80">
        <v>2100403</v>
      </c>
      <c r="B705" s="80" t="s">
        <v>586</v>
      </c>
      <c r="C705" s="82">
        <v>610</v>
      </c>
      <c r="D705" s="82">
        <v>603</v>
      </c>
      <c r="E705" s="83">
        <f t="shared" si="6"/>
        <v>-1.1475409836065542</v>
      </c>
    </row>
    <row r="706" spans="1:5" ht="14.25">
      <c r="A706" s="80">
        <v>2100404</v>
      </c>
      <c r="B706" s="80" t="s">
        <v>587</v>
      </c>
      <c r="C706" s="82">
        <v>0</v>
      </c>
      <c r="D706" s="82"/>
      <c r="E706" s="83"/>
    </row>
    <row r="707" spans="1:5" ht="14.25">
      <c r="A707" s="80">
        <v>2100405</v>
      </c>
      <c r="B707" s="80" t="s">
        <v>588</v>
      </c>
      <c r="C707" s="82">
        <v>788</v>
      </c>
      <c r="D707" s="82">
        <v>580</v>
      </c>
      <c r="E707" s="83">
        <f t="shared" si="6"/>
        <v>-26.39593908629442</v>
      </c>
    </row>
    <row r="708" spans="1:5" ht="14.25">
      <c r="A708" s="80">
        <v>2100406</v>
      </c>
      <c r="B708" s="80" t="s">
        <v>589</v>
      </c>
      <c r="C708" s="82">
        <v>599</v>
      </c>
      <c r="D708" s="82">
        <v>431</v>
      </c>
      <c r="E708" s="83">
        <f t="shared" si="6"/>
        <v>-28.046744574290482</v>
      </c>
    </row>
    <row r="709" spans="1:5" ht="14.25">
      <c r="A709" s="80">
        <v>2100407</v>
      </c>
      <c r="B709" s="80" t="s">
        <v>590</v>
      </c>
      <c r="C709" s="82">
        <v>0</v>
      </c>
      <c r="D709" s="82"/>
      <c r="E709" s="83"/>
    </row>
    <row r="710" spans="1:5" ht="14.25">
      <c r="A710" s="80">
        <v>2100408</v>
      </c>
      <c r="B710" s="80" t="s">
        <v>591</v>
      </c>
      <c r="C710" s="82">
        <v>5433</v>
      </c>
      <c r="D710" s="82">
        <v>5081</v>
      </c>
      <c r="E710" s="83">
        <f t="shared" si="6"/>
        <v>-6.478925087428678</v>
      </c>
    </row>
    <row r="711" spans="1:5" ht="14.25">
      <c r="A711" s="80">
        <v>2100409</v>
      </c>
      <c r="B711" s="80" t="s">
        <v>592</v>
      </c>
      <c r="C711" s="82">
        <v>9315</v>
      </c>
      <c r="D711" s="82">
        <v>1704</v>
      </c>
      <c r="E711" s="83">
        <f aca="true" t="shared" si="7" ref="E711:E775">(D711/C711-1)*100</f>
        <v>-81.70692431561997</v>
      </c>
    </row>
    <row r="712" spans="1:5" ht="14.25">
      <c r="A712" s="80">
        <v>2100410</v>
      </c>
      <c r="B712" s="80" t="s">
        <v>593</v>
      </c>
      <c r="C712" s="82">
        <v>0</v>
      </c>
      <c r="D712" s="82">
        <v>290</v>
      </c>
      <c r="E712" s="83"/>
    </row>
    <row r="713" spans="1:5" ht="14.25">
      <c r="A713" s="80">
        <v>2100499</v>
      </c>
      <c r="B713" s="80" t="s">
        <v>594</v>
      </c>
      <c r="C713" s="82">
        <v>262</v>
      </c>
      <c r="D713" s="82">
        <v>2622</v>
      </c>
      <c r="E713" s="83">
        <f t="shared" si="7"/>
        <v>900.7633587786258</v>
      </c>
    </row>
    <row r="714" spans="1:5" ht="14.25">
      <c r="A714" s="80">
        <v>21006</v>
      </c>
      <c r="B714" s="80" t="s">
        <v>595</v>
      </c>
      <c r="C714" s="82">
        <v>1844</v>
      </c>
      <c r="D714" s="82">
        <f>SUM(D715:D716)</f>
        <v>1143</v>
      </c>
      <c r="E714" s="83">
        <f t="shared" si="7"/>
        <v>-38.015184381778745</v>
      </c>
    </row>
    <row r="715" spans="1:5" ht="14.25">
      <c r="A715" s="80">
        <v>2100601</v>
      </c>
      <c r="B715" s="80" t="s">
        <v>596</v>
      </c>
      <c r="C715" s="82">
        <v>1844</v>
      </c>
      <c r="D715" s="82">
        <v>1143</v>
      </c>
      <c r="E715" s="83">
        <f t="shared" si="7"/>
        <v>-38.015184381778745</v>
      </c>
    </row>
    <row r="716" spans="1:5" ht="14.25">
      <c r="A716" s="80">
        <v>2100699</v>
      </c>
      <c r="B716" s="80" t="s">
        <v>597</v>
      </c>
      <c r="C716" s="82">
        <v>0</v>
      </c>
      <c r="D716" s="82"/>
      <c r="E716" s="83"/>
    </row>
    <row r="717" spans="1:5" ht="14.25">
      <c r="A717" s="80">
        <v>21007</v>
      </c>
      <c r="B717" s="80" t="s">
        <v>598</v>
      </c>
      <c r="C717" s="82">
        <v>6617</v>
      </c>
      <c r="D717" s="82">
        <f>SUM(D718:D720)</f>
        <v>7706</v>
      </c>
      <c r="E717" s="83">
        <f t="shared" si="7"/>
        <v>16.45760918845398</v>
      </c>
    </row>
    <row r="718" spans="1:5" ht="14.25">
      <c r="A718" s="80">
        <v>2100716</v>
      </c>
      <c r="B718" s="80" t="s">
        <v>599</v>
      </c>
      <c r="C718" s="82">
        <v>0</v>
      </c>
      <c r="D718" s="82"/>
      <c r="E718" s="83"/>
    </row>
    <row r="719" spans="1:5" ht="14.25">
      <c r="A719" s="80">
        <v>2100717</v>
      </c>
      <c r="B719" s="80" t="s">
        <v>600</v>
      </c>
      <c r="C719" s="82">
        <v>0</v>
      </c>
      <c r="D719" s="82"/>
      <c r="E719" s="83"/>
    </row>
    <row r="720" spans="1:5" ht="14.25">
      <c r="A720" s="80">
        <v>2100799</v>
      </c>
      <c r="B720" s="80" t="s">
        <v>601</v>
      </c>
      <c r="C720" s="82">
        <v>6617</v>
      </c>
      <c r="D720" s="82">
        <v>7706</v>
      </c>
      <c r="E720" s="83">
        <f t="shared" si="7"/>
        <v>16.45760918845398</v>
      </c>
    </row>
    <row r="721" spans="1:5" ht="14.25">
      <c r="A721" s="80">
        <v>21011</v>
      </c>
      <c r="B721" s="80" t="s">
        <v>602</v>
      </c>
      <c r="C721" s="82">
        <v>9446</v>
      </c>
      <c r="D721" s="82">
        <f>SUM(D722:D725)</f>
        <v>12841</v>
      </c>
      <c r="E721" s="83">
        <f t="shared" si="7"/>
        <v>35.941139106500096</v>
      </c>
    </row>
    <row r="722" spans="1:5" ht="14.25">
      <c r="A722" s="80">
        <v>2101101</v>
      </c>
      <c r="B722" s="80" t="s">
        <v>603</v>
      </c>
      <c r="C722" s="82">
        <v>2292</v>
      </c>
      <c r="D722" s="82">
        <v>3120</v>
      </c>
      <c r="E722" s="83">
        <f t="shared" si="7"/>
        <v>36.12565445026179</v>
      </c>
    </row>
    <row r="723" spans="1:5" ht="14.25">
      <c r="A723" s="80">
        <v>2101102</v>
      </c>
      <c r="B723" s="80" t="s">
        <v>604</v>
      </c>
      <c r="C723" s="82">
        <v>5201</v>
      </c>
      <c r="D723" s="82">
        <v>7058</v>
      </c>
      <c r="E723" s="83">
        <f t="shared" si="7"/>
        <v>35.70467217842723</v>
      </c>
    </row>
    <row r="724" spans="1:5" ht="14.25">
      <c r="A724" s="80">
        <v>2101103</v>
      </c>
      <c r="B724" s="80" t="s">
        <v>605</v>
      </c>
      <c r="C724" s="82">
        <v>1953</v>
      </c>
      <c r="D724" s="82">
        <v>2663</v>
      </c>
      <c r="E724" s="83">
        <f t="shared" si="7"/>
        <v>36.35432667690732</v>
      </c>
    </row>
    <row r="725" spans="1:5" ht="14.25">
      <c r="A725" s="80">
        <v>2101199</v>
      </c>
      <c r="B725" s="80" t="s">
        <v>606</v>
      </c>
      <c r="C725" s="82">
        <v>0</v>
      </c>
      <c r="D725" s="82"/>
      <c r="E725" s="83"/>
    </row>
    <row r="726" spans="1:5" ht="14.25">
      <c r="A726" s="80">
        <v>21012</v>
      </c>
      <c r="B726" s="80" t="s">
        <v>607</v>
      </c>
      <c r="C726" s="82">
        <v>0</v>
      </c>
      <c r="D726" s="82">
        <f>SUM(D727:D729)</f>
        <v>25606</v>
      </c>
      <c r="E726" s="83"/>
    </row>
    <row r="727" spans="1:5" ht="14.25">
      <c r="A727" s="80">
        <v>2101201</v>
      </c>
      <c r="B727" s="80" t="s">
        <v>608</v>
      </c>
      <c r="C727" s="82">
        <v>0</v>
      </c>
      <c r="D727" s="82"/>
      <c r="E727" s="83"/>
    </row>
    <row r="728" spans="1:5" ht="14.25">
      <c r="A728" s="80">
        <v>2101202</v>
      </c>
      <c r="B728" s="80" t="s">
        <v>609</v>
      </c>
      <c r="C728" s="82">
        <v>0</v>
      </c>
      <c r="D728" s="82">
        <v>25606</v>
      </c>
      <c r="E728" s="83"/>
    </row>
    <row r="729" spans="1:5" ht="14.25">
      <c r="A729" s="80">
        <v>2101299</v>
      </c>
      <c r="B729" s="80" t="s">
        <v>610</v>
      </c>
      <c r="C729" s="82">
        <v>0</v>
      </c>
      <c r="D729" s="82"/>
      <c r="E729" s="83"/>
    </row>
    <row r="730" spans="1:5" ht="14.25">
      <c r="A730" s="80">
        <v>21013</v>
      </c>
      <c r="B730" s="80" t="s">
        <v>611</v>
      </c>
      <c r="C730" s="82">
        <v>2323</v>
      </c>
      <c r="D730" s="82">
        <f>SUM(D731:D733)</f>
        <v>2358</v>
      </c>
      <c r="E730" s="83">
        <f t="shared" si="7"/>
        <v>1.506672406371079</v>
      </c>
    </row>
    <row r="731" spans="1:5" ht="14.25">
      <c r="A731" s="80">
        <v>2101301</v>
      </c>
      <c r="B731" s="80" t="s">
        <v>612</v>
      </c>
      <c r="C731" s="82">
        <v>2323</v>
      </c>
      <c r="D731" s="82">
        <v>2355</v>
      </c>
      <c r="E731" s="83">
        <f t="shared" si="7"/>
        <v>1.377529057253546</v>
      </c>
    </row>
    <row r="732" spans="1:5" ht="14.25">
      <c r="A732" s="80">
        <v>2101302</v>
      </c>
      <c r="B732" s="80" t="s">
        <v>613</v>
      </c>
      <c r="C732" s="82">
        <v>0</v>
      </c>
      <c r="D732" s="82">
        <v>3</v>
      </c>
      <c r="E732" s="83"/>
    </row>
    <row r="733" spans="1:5" ht="14.25">
      <c r="A733" s="80">
        <v>2101399</v>
      </c>
      <c r="B733" s="80" t="s">
        <v>614</v>
      </c>
      <c r="C733" s="82">
        <v>0</v>
      </c>
      <c r="D733" s="82"/>
      <c r="E733" s="83"/>
    </row>
    <row r="734" spans="1:5" ht="14.25">
      <c r="A734" s="80">
        <v>21014</v>
      </c>
      <c r="B734" s="80" t="s">
        <v>615</v>
      </c>
      <c r="C734" s="82">
        <v>455</v>
      </c>
      <c r="D734" s="82">
        <f>SUM(D735:D736)</f>
        <v>603</v>
      </c>
      <c r="E734" s="83">
        <f t="shared" si="7"/>
        <v>32.527472527472526</v>
      </c>
    </row>
    <row r="735" spans="1:5" ht="14.25">
      <c r="A735" s="80">
        <v>2101401</v>
      </c>
      <c r="B735" s="80" t="s">
        <v>616</v>
      </c>
      <c r="C735" s="82">
        <v>441</v>
      </c>
      <c r="D735" s="82">
        <v>603</v>
      </c>
      <c r="E735" s="83">
        <f t="shared" si="7"/>
        <v>36.73469387755102</v>
      </c>
    </row>
    <row r="736" spans="1:5" ht="14.25">
      <c r="A736" s="80">
        <v>2101499</v>
      </c>
      <c r="B736" s="80" t="s">
        <v>617</v>
      </c>
      <c r="C736" s="82">
        <v>14</v>
      </c>
      <c r="D736" s="82"/>
      <c r="E736" s="83">
        <f t="shared" si="7"/>
        <v>-100</v>
      </c>
    </row>
    <row r="737" spans="1:5" ht="14.25">
      <c r="A737" s="80">
        <v>21015</v>
      </c>
      <c r="B737" s="80" t="s">
        <v>618</v>
      </c>
      <c r="C737" s="82">
        <v>846</v>
      </c>
      <c r="D737" s="82">
        <f>SUM(D738:D745)</f>
        <v>904</v>
      </c>
      <c r="E737" s="83">
        <f t="shared" si="7"/>
        <v>6.85579196217494</v>
      </c>
    </row>
    <row r="738" spans="1:5" ht="14.25">
      <c r="A738" s="80">
        <v>2101501</v>
      </c>
      <c r="B738" s="80" t="s">
        <v>84</v>
      </c>
      <c r="C738" s="82">
        <v>523</v>
      </c>
      <c r="D738" s="82">
        <v>534</v>
      </c>
      <c r="E738" s="83">
        <f t="shared" si="7"/>
        <v>2.103250478011476</v>
      </c>
    </row>
    <row r="739" spans="1:5" ht="14.25">
      <c r="A739" s="80">
        <v>2101502</v>
      </c>
      <c r="B739" s="80" t="s">
        <v>85</v>
      </c>
      <c r="C739" s="82">
        <v>28</v>
      </c>
      <c r="D739" s="82">
        <v>33</v>
      </c>
      <c r="E739" s="83">
        <f t="shared" si="7"/>
        <v>17.85714285714286</v>
      </c>
    </row>
    <row r="740" spans="1:5" ht="14.25">
      <c r="A740" s="80">
        <v>2101503</v>
      </c>
      <c r="B740" s="80" t="s">
        <v>86</v>
      </c>
      <c r="C740" s="82">
        <v>0</v>
      </c>
      <c r="D740" s="82"/>
      <c r="E740" s="83"/>
    </row>
    <row r="741" spans="1:5" ht="14.25">
      <c r="A741" s="80">
        <v>2101504</v>
      </c>
      <c r="B741" s="80" t="s">
        <v>125</v>
      </c>
      <c r="C741" s="82">
        <v>0</v>
      </c>
      <c r="D741" s="82"/>
      <c r="E741" s="83"/>
    </row>
    <row r="742" spans="1:5" ht="14.25">
      <c r="A742" s="80">
        <v>2101505</v>
      </c>
      <c r="B742" s="80" t="s">
        <v>619</v>
      </c>
      <c r="C742" s="82">
        <v>20</v>
      </c>
      <c r="D742" s="82"/>
      <c r="E742" s="83">
        <f t="shared" si="7"/>
        <v>-100</v>
      </c>
    </row>
    <row r="743" spans="1:5" ht="14.25">
      <c r="A743" s="80">
        <v>2101506</v>
      </c>
      <c r="B743" s="80" t="s">
        <v>620</v>
      </c>
      <c r="C743" s="82">
        <v>20</v>
      </c>
      <c r="D743" s="82"/>
      <c r="E743" s="83">
        <f t="shared" si="7"/>
        <v>-100</v>
      </c>
    </row>
    <row r="744" spans="1:5" ht="14.25">
      <c r="A744" s="80">
        <v>2101550</v>
      </c>
      <c r="B744" s="80" t="s">
        <v>93</v>
      </c>
      <c r="C744" s="82">
        <v>255</v>
      </c>
      <c r="D744" s="82">
        <v>247</v>
      </c>
      <c r="E744" s="83">
        <f t="shared" si="7"/>
        <v>-3.1372549019607843</v>
      </c>
    </row>
    <row r="745" spans="1:5" ht="14.25">
      <c r="A745" s="80">
        <v>2101599</v>
      </c>
      <c r="B745" s="80" t="s">
        <v>621</v>
      </c>
      <c r="C745" s="82">
        <v>0</v>
      </c>
      <c r="D745" s="82">
        <v>90</v>
      </c>
      <c r="E745" s="83"/>
    </row>
    <row r="746" spans="1:5" ht="14.25">
      <c r="A746" s="80">
        <v>21016</v>
      </c>
      <c r="B746" s="80" t="s">
        <v>622</v>
      </c>
      <c r="C746" s="82">
        <v>5</v>
      </c>
      <c r="D746" s="82">
        <f>D747</f>
        <v>66</v>
      </c>
      <c r="E746" s="83">
        <f t="shared" si="7"/>
        <v>1220</v>
      </c>
    </row>
    <row r="747" spans="1:5" ht="14.25">
      <c r="A747" s="80">
        <v>2101601</v>
      </c>
      <c r="B747" s="80" t="s">
        <v>623</v>
      </c>
      <c r="C747" s="82">
        <v>5</v>
      </c>
      <c r="D747" s="82">
        <v>66</v>
      </c>
      <c r="E747" s="83">
        <f t="shared" si="7"/>
        <v>1220</v>
      </c>
    </row>
    <row r="748" spans="1:5" ht="14.25">
      <c r="A748" s="80">
        <v>21099</v>
      </c>
      <c r="B748" s="80" t="s">
        <v>624</v>
      </c>
      <c r="C748" s="82">
        <v>2339</v>
      </c>
      <c r="D748" s="82">
        <f>D749</f>
        <v>5025</v>
      </c>
      <c r="E748" s="83">
        <f t="shared" si="7"/>
        <v>114.83539974348011</v>
      </c>
    </row>
    <row r="749" spans="1:5" ht="14.25">
      <c r="A749" s="80">
        <v>2109999</v>
      </c>
      <c r="B749" s="80" t="s">
        <v>625</v>
      </c>
      <c r="C749" s="82">
        <v>2339</v>
      </c>
      <c r="D749" s="82">
        <v>5025</v>
      </c>
      <c r="E749" s="83">
        <f t="shared" si="7"/>
        <v>114.83539974348011</v>
      </c>
    </row>
    <row r="750" spans="1:5" ht="14.25">
      <c r="A750" s="80">
        <v>211</v>
      </c>
      <c r="B750" s="80" t="s">
        <v>626</v>
      </c>
      <c r="C750" s="82">
        <v>3875</v>
      </c>
      <c r="D750" s="82">
        <f>D751+D761+D765+D774+D781+D788+D794+D797+D800+D802+D804+D810+D812+D814+D825</f>
        <v>2474</v>
      </c>
      <c r="E750" s="83">
        <f t="shared" si="7"/>
        <v>-36.15483870967742</v>
      </c>
    </row>
    <row r="751" spans="1:5" ht="14.25">
      <c r="A751" s="80">
        <v>21101</v>
      </c>
      <c r="B751" s="80" t="s">
        <v>627</v>
      </c>
      <c r="C751" s="82">
        <v>1196</v>
      </c>
      <c r="D751" s="82">
        <f>SUM(D752:D760)</f>
        <v>1210</v>
      </c>
      <c r="E751" s="83">
        <f t="shared" si="7"/>
        <v>1.17056856187292</v>
      </c>
    </row>
    <row r="752" spans="1:5" ht="14.25">
      <c r="A752" s="80">
        <v>2110101</v>
      </c>
      <c r="B752" s="80" t="s">
        <v>84</v>
      </c>
      <c r="C752" s="82">
        <v>1134</v>
      </c>
      <c r="D752" s="82">
        <v>1080</v>
      </c>
      <c r="E752" s="83">
        <f t="shared" si="7"/>
        <v>-4.761904761904767</v>
      </c>
    </row>
    <row r="753" spans="1:5" ht="14.25">
      <c r="A753" s="80">
        <v>2110102</v>
      </c>
      <c r="B753" s="80" t="s">
        <v>85</v>
      </c>
      <c r="C753" s="82">
        <v>0</v>
      </c>
      <c r="D753" s="82"/>
      <c r="E753" s="83"/>
    </row>
    <row r="754" spans="1:5" ht="14.25">
      <c r="A754" s="80">
        <v>2110103</v>
      </c>
      <c r="B754" s="80" t="s">
        <v>86</v>
      </c>
      <c r="C754" s="82">
        <v>0</v>
      </c>
      <c r="D754" s="82"/>
      <c r="E754" s="83"/>
    </row>
    <row r="755" spans="1:5" ht="14.25">
      <c r="A755" s="80">
        <v>2110104</v>
      </c>
      <c r="B755" s="80" t="s">
        <v>628</v>
      </c>
      <c r="C755" s="82">
        <v>62</v>
      </c>
      <c r="D755" s="82">
        <v>62</v>
      </c>
      <c r="E755" s="83">
        <f t="shared" si="7"/>
        <v>0</v>
      </c>
    </row>
    <row r="756" spans="1:5" ht="14.25">
      <c r="A756" s="80">
        <v>2110105</v>
      </c>
      <c r="B756" s="80" t="s">
        <v>629</v>
      </c>
      <c r="C756" s="82">
        <v>0</v>
      </c>
      <c r="D756" s="82"/>
      <c r="E756" s="83"/>
    </row>
    <row r="757" spans="1:5" ht="14.25">
      <c r="A757" s="80">
        <v>2110106</v>
      </c>
      <c r="B757" s="80" t="s">
        <v>630</v>
      </c>
      <c r="C757" s="82">
        <v>0</v>
      </c>
      <c r="D757" s="82"/>
      <c r="E757" s="83"/>
    </row>
    <row r="758" spans="1:5" ht="14.25">
      <c r="A758" s="80">
        <v>2110107</v>
      </c>
      <c r="B758" s="80" t="s">
        <v>631</v>
      </c>
      <c r="C758" s="82">
        <v>0</v>
      </c>
      <c r="D758" s="82"/>
      <c r="E758" s="83"/>
    </row>
    <row r="759" spans="1:5" ht="14.25">
      <c r="A759" s="80">
        <v>2110108</v>
      </c>
      <c r="B759" s="80" t="s">
        <v>632</v>
      </c>
      <c r="C759" s="82">
        <v>0</v>
      </c>
      <c r="D759" s="82"/>
      <c r="E759" s="83"/>
    </row>
    <row r="760" spans="1:5" ht="14.25">
      <c r="A760" s="80">
        <v>2110199</v>
      </c>
      <c r="B760" s="80" t="s">
        <v>633</v>
      </c>
      <c r="C760" s="82">
        <v>0</v>
      </c>
      <c r="D760" s="82">
        <v>68</v>
      </c>
      <c r="E760" s="83"/>
    </row>
    <row r="761" spans="1:5" ht="14.25">
      <c r="A761" s="80">
        <v>21102</v>
      </c>
      <c r="B761" s="80" t="s">
        <v>634</v>
      </c>
      <c r="C761" s="82">
        <v>0</v>
      </c>
      <c r="D761" s="82">
        <f>SUM(D762:D764)</f>
        <v>0</v>
      </c>
      <c r="E761" s="83"/>
    </row>
    <row r="762" spans="1:5" ht="14.25">
      <c r="A762" s="80">
        <v>2110203</v>
      </c>
      <c r="B762" s="80" t="s">
        <v>635</v>
      </c>
      <c r="C762" s="82">
        <v>0</v>
      </c>
      <c r="D762" s="82"/>
      <c r="E762" s="83"/>
    </row>
    <row r="763" spans="1:5" ht="14.25">
      <c r="A763" s="80">
        <v>2110204</v>
      </c>
      <c r="B763" s="80" t="s">
        <v>636</v>
      </c>
      <c r="C763" s="82">
        <v>0</v>
      </c>
      <c r="D763" s="82"/>
      <c r="E763" s="83"/>
    </row>
    <row r="764" spans="1:5" ht="14.25">
      <c r="A764" s="80">
        <v>2110299</v>
      </c>
      <c r="B764" s="80" t="s">
        <v>637</v>
      </c>
      <c r="C764" s="82">
        <v>0</v>
      </c>
      <c r="D764" s="82"/>
      <c r="E764" s="83"/>
    </row>
    <row r="765" spans="1:5" ht="14.25">
      <c r="A765" s="80">
        <v>21103</v>
      </c>
      <c r="B765" s="80" t="s">
        <v>638</v>
      </c>
      <c r="C765" s="82">
        <v>688</v>
      </c>
      <c r="D765" s="82">
        <f>SUM(D766:D773)</f>
        <v>61</v>
      </c>
      <c r="E765" s="83">
        <f t="shared" si="7"/>
        <v>-91.13372093023256</v>
      </c>
    </row>
    <row r="766" spans="1:5" ht="14.25">
      <c r="A766" s="80">
        <v>2110301</v>
      </c>
      <c r="B766" s="80" t="s">
        <v>639</v>
      </c>
      <c r="C766" s="82">
        <v>56</v>
      </c>
      <c r="D766" s="82"/>
      <c r="E766" s="83">
        <f t="shared" si="7"/>
        <v>-100</v>
      </c>
    </row>
    <row r="767" spans="1:5" ht="14.25">
      <c r="A767" s="80">
        <v>2110302</v>
      </c>
      <c r="B767" s="80" t="s">
        <v>640</v>
      </c>
      <c r="C767" s="82">
        <v>0</v>
      </c>
      <c r="D767" s="82"/>
      <c r="E767" s="83"/>
    </row>
    <row r="768" spans="1:5" ht="14.25">
      <c r="A768" s="80">
        <v>2110303</v>
      </c>
      <c r="B768" s="80" t="s">
        <v>641</v>
      </c>
      <c r="C768" s="82">
        <v>0</v>
      </c>
      <c r="D768" s="82"/>
      <c r="E768" s="83"/>
    </row>
    <row r="769" spans="1:5" ht="14.25">
      <c r="A769" s="80">
        <v>2110304</v>
      </c>
      <c r="B769" s="80" t="s">
        <v>642</v>
      </c>
      <c r="C769" s="82">
        <v>0</v>
      </c>
      <c r="D769" s="82"/>
      <c r="E769" s="83"/>
    </row>
    <row r="770" spans="1:5" ht="14.25">
      <c r="A770" s="80">
        <v>2110305</v>
      </c>
      <c r="B770" s="80" t="s">
        <v>643</v>
      </c>
      <c r="C770" s="82">
        <v>0</v>
      </c>
      <c r="D770" s="82"/>
      <c r="E770" s="83"/>
    </row>
    <row r="771" spans="1:5" ht="14.25">
      <c r="A771" s="80">
        <v>2110306</v>
      </c>
      <c r="B771" s="80" t="s">
        <v>644</v>
      </c>
      <c r="C771" s="82">
        <v>0</v>
      </c>
      <c r="D771" s="82"/>
      <c r="E771" s="83"/>
    </row>
    <row r="772" spans="1:5" ht="14.25">
      <c r="A772" s="80">
        <v>2110307</v>
      </c>
      <c r="B772" s="80" t="s">
        <v>645</v>
      </c>
      <c r="C772" s="82">
        <v>0</v>
      </c>
      <c r="D772" s="82"/>
      <c r="E772" s="83"/>
    </row>
    <row r="773" spans="1:5" ht="14.25">
      <c r="A773" s="80">
        <v>2110399</v>
      </c>
      <c r="B773" s="80" t="s">
        <v>646</v>
      </c>
      <c r="C773" s="82">
        <v>632</v>
      </c>
      <c r="D773" s="82">
        <v>61</v>
      </c>
      <c r="E773" s="83">
        <f t="shared" si="7"/>
        <v>-90.34810126582279</v>
      </c>
    </row>
    <row r="774" spans="1:5" ht="14.25">
      <c r="A774" s="80">
        <v>21104</v>
      </c>
      <c r="B774" s="80" t="s">
        <v>647</v>
      </c>
      <c r="C774" s="82">
        <v>10</v>
      </c>
      <c r="D774" s="82">
        <f>SUM(D775:D780)</f>
        <v>0</v>
      </c>
      <c r="E774" s="83">
        <f t="shared" si="7"/>
        <v>-100</v>
      </c>
    </row>
    <row r="775" spans="1:5" ht="14.25">
      <c r="A775" s="80">
        <v>2110401</v>
      </c>
      <c r="B775" s="80" t="s">
        <v>648</v>
      </c>
      <c r="C775" s="82">
        <v>10</v>
      </c>
      <c r="D775" s="82"/>
      <c r="E775" s="83">
        <f t="shared" si="7"/>
        <v>-100</v>
      </c>
    </row>
    <row r="776" spans="1:5" ht="14.25">
      <c r="A776" s="80">
        <v>2110402</v>
      </c>
      <c r="B776" s="80" t="s">
        <v>649</v>
      </c>
      <c r="C776" s="82">
        <v>0</v>
      </c>
      <c r="D776" s="82"/>
      <c r="E776" s="83"/>
    </row>
    <row r="777" spans="1:5" ht="14.25">
      <c r="A777" s="80">
        <v>2110404</v>
      </c>
      <c r="B777" s="80" t="s">
        <v>650</v>
      </c>
      <c r="C777" s="82">
        <v>0</v>
      </c>
      <c r="D777" s="82"/>
      <c r="E777" s="83"/>
    </row>
    <row r="778" spans="1:5" ht="14.25">
      <c r="A778" s="80">
        <v>2110405</v>
      </c>
      <c r="B778" s="80" t="s">
        <v>651</v>
      </c>
      <c r="C778" s="82">
        <v>0</v>
      </c>
      <c r="D778" s="82"/>
      <c r="E778" s="83"/>
    </row>
    <row r="779" spans="1:5" ht="14.25">
      <c r="A779" s="80">
        <v>2110406</v>
      </c>
      <c r="B779" s="80" t="s">
        <v>652</v>
      </c>
      <c r="C779" s="82">
        <v>0</v>
      </c>
      <c r="D779" s="82"/>
      <c r="E779" s="83"/>
    </row>
    <row r="780" spans="1:5" ht="14.25">
      <c r="A780" s="80">
        <v>2110499</v>
      </c>
      <c r="B780" s="80" t="s">
        <v>653</v>
      </c>
      <c r="C780" s="82">
        <v>0</v>
      </c>
      <c r="D780" s="82"/>
      <c r="E780" s="83"/>
    </row>
    <row r="781" spans="1:5" ht="14.25">
      <c r="A781" s="80">
        <v>21105</v>
      </c>
      <c r="B781" s="80" t="s">
        <v>654</v>
      </c>
      <c r="C781" s="82">
        <v>0</v>
      </c>
      <c r="D781" s="82">
        <f>SUM(D782:D787)</f>
        <v>0</v>
      </c>
      <c r="E781" s="83"/>
    </row>
    <row r="782" spans="1:5" ht="14.25">
      <c r="A782" s="80">
        <v>2110501</v>
      </c>
      <c r="B782" s="80" t="s">
        <v>655</v>
      </c>
      <c r="C782" s="82">
        <v>0</v>
      </c>
      <c r="D782" s="82"/>
      <c r="E782" s="83"/>
    </row>
    <row r="783" spans="1:5" ht="14.25">
      <c r="A783" s="80">
        <v>2110502</v>
      </c>
      <c r="B783" s="80" t="s">
        <v>656</v>
      </c>
      <c r="C783" s="82">
        <v>0</v>
      </c>
      <c r="D783" s="82"/>
      <c r="E783" s="83"/>
    </row>
    <row r="784" spans="1:5" ht="14.25">
      <c r="A784" s="80">
        <v>2110503</v>
      </c>
      <c r="B784" s="80" t="s">
        <v>657</v>
      </c>
      <c r="C784" s="82">
        <v>0</v>
      </c>
      <c r="D784" s="82"/>
      <c r="E784" s="83"/>
    </row>
    <row r="785" spans="1:5" ht="14.25">
      <c r="A785" s="80">
        <v>2110506</v>
      </c>
      <c r="B785" s="80" t="s">
        <v>658</v>
      </c>
      <c r="C785" s="82">
        <v>0</v>
      </c>
      <c r="D785" s="82"/>
      <c r="E785" s="83"/>
    </row>
    <row r="786" spans="1:5" ht="14.25">
      <c r="A786" s="80">
        <v>2110507</v>
      </c>
      <c r="B786" s="80" t="s">
        <v>659</v>
      </c>
      <c r="C786" s="82">
        <v>0</v>
      </c>
      <c r="D786" s="82"/>
      <c r="E786" s="83"/>
    </row>
    <row r="787" spans="1:5" ht="14.25">
      <c r="A787" s="80">
        <v>2110599</v>
      </c>
      <c r="B787" s="80" t="s">
        <v>660</v>
      </c>
      <c r="C787" s="82">
        <v>0</v>
      </c>
      <c r="D787" s="82"/>
      <c r="E787" s="83"/>
    </row>
    <row r="788" spans="1:5" ht="14.25">
      <c r="A788" s="80">
        <v>21106</v>
      </c>
      <c r="B788" s="80" t="s">
        <v>661</v>
      </c>
      <c r="C788" s="82">
        <v>0</v>
      </c>
      <c r="D788" s="82">
        <f>SUM(D789:D793)</f>
        <v>0</v>
      </c>
      <c r="E788" s="83"/>
    </row>
    <row r="789" spans="1:5" ht="14.25">
      <c r="A789" s="80">
        <v>2110602</v>
      </c>
      <c r="B789" s="80" t="s">
        <v>662</v>
      </c>
      <c r="C789" s="82">
        <v>0</v>
      </c>
      <c r="D789" s="82"/>
      <c r="E789" s="83"/>
    </row>
    <row r="790" spans="1:5" ht="14.25">
      <c r="A790" s="80">
        <v>2110603</v>
      </c>
      <c r="B790" s="80" t="s">
        <v>663</v>
      </c>
      <c r="C790" s="82">
        <v>0</v>
      </c>
      <c r="D790" s="82"/>
      <c r="E790" s="83"/>
    </row>
    <row r="791" spans="1:5" ht="14.25">
      <c r="A791" s="80">
        <v>2110604</v>
      </c>
      <c r="B791" s="80" t="s">
        <v>664</v>
      </c>
      <c r="C791" s="82">
        <v>0</v>
      </c>
      <c r="D791" s="82"/>
      <c r="E791" s="83"/>
    </row>
    <row r="792" spans="1:5" ht="14.25">
      <c r="A792" s="80">
        <v>2110605</v>
      </c>
      <c r="B792" s="80" t="s">
        <v>665</v>
      </c>
      <c r="C792" s="82">
        <v>0</v>
      </c>
      <c r="D792" s="82"/>
      <c r="E792" s="83"/>
    </row>
    <row r="793" spans="1:5" ht="14.25">
      <c r="A793" s="80">
        <v>2110699</v>
      </c>
      <c r="B793" s="80" t="s">
        <v>666</v>
      </c>
      <c r="C793" s="82">
        <v>0</v>
      </c>
      <c r="D793" s="82"/>
      <c r="E793" s="83"/>
    </row>
    <row r="794" spans="1:5" ht="14.25">
      <c r="A794" s="80">
        <v>21107</v>
      </c>
      <c r="B794" s="80" t="s">
        <v>667</v>
      </c>
      <c r="C794" s="82">
        <v>0</v>
      </c>
      <c r="D794" s="82">
        <f>SUM(D795:D796)</f>
        <v>0</v>
      </c>
      <c r="E794" s="83"/>
    </row>
    <row r="795" spans="1:5" ht="14.25">
      <c r="A795" s="80">
        <v>2110704</v>
      </c>
      <c r="B795" s="80" t="s">
        <v>668</v>
      </c>
      <c r="C795" s="82">
        <v>0</v>
      </c>
      <c r="D795" s="82"/>
      <c r="E795" s="83"/>
    </row>
    <row r="796" spans="1:5" ht="14.25">
      <c r="A796" s="80">
        <v>2110799</v>
      </c>
      <c r="B796" s="80" t="s">
        <v>669</v>
      </c>
      <c r="C796" s="82">
        <v>0</v>
      </c>
      <c r="D796" s="82"/>
      <c r="E796" s="83"/>
    </row>
    <row r="797" spans="1:5" ht="14.25">
      <c r="A797" s="80">
        <v>21108</v>
      </c>
      <c r="B797" s="80" t="s">
        <v>670</v>
      </c>
      <c r="C797" s="82">
        <v>0</v>
      </c>
      <c r="D797" s="82">
        <f>SUM(D798:D799)</f>
        <v>0</v>
      </c>
      <c r="E797" s="83"/>
    </row>
    <row r="798" spans="1:5" ht="14.25">
      <c r="A798" s="80">
        <v>2110804</v>
      </c>
      <c r="B798" s="80" t="s">
        <v>671</v>
      </c>
      <c r="C798" s="82">
        <v>0</v>
      </c>
      <c r="D798" s="82"/>
      <c r="E798" s="83"/>
    </row>
    <row r="799" spans="1:5" ht="14.25">
      <c r="A799" s="80">
        <v>2110899</v>
      </c>
      <c r="B799" s="80" t="s">
        <v>672</v>
      </c>
      <c r="C799" s="82">
        <v>0</v>
      </c>
      <c r="D799" s="82"/>
      <c r="E799" s="83"/>
    </row>
    <row r="800" spans="1:5" ht="14.25">
      <c r="A800" s="80">
        <v>21109</v>
      </c>
      <c r="B800" s="80" t="s">
        <v>673</v>
      </c>
      <c r="C800" s="82">
        <v>0</v>
      </c>
      <c r="D800" s="82">
        <f>D801</f>
        <v>0</v>
      </c>
      <c r="E800" s="83"/>
    </row>
    <row r="801" spans="1:5" ht="14.25">
      <c r="A801" s="80">
        <v>2110901</v>
      </c>
      <c r="B801" s="80" t="s">
        <v>674</v>
      </c>
      <c r="C801" s="82">
        <v>0</v>
      </c>
      <c r="D801" s="82"/>
      <c r="E801" s="83"/>
    </row>
    <row r="802" spans="1:5" ht="14.25">
      <c r="A802" s="80">
        <v>21110</v>
      </c>
      <c r="B802" s="80" t="s">
        <v>675</v>
      </c>
      <c r="C802" s="82">
        <v>116</v>
      </c>
      <c r="D802" s="82">
        <f>D803</f>
        <v>40</v>
      </c>
      <c r="E802" s="83">
        <f aca="true" t="shared" si="8" ref="E802:E807">(D802/C802-1)*100</f>
        <v>-65.51724137931035</v>
      </c>
    </row>
    <row r="803" spans="1:5" ht="14.25">
      <c r="A803" s="80">
        <v>2111001</v>
      </c>
      <c r="B803" s="80" t="s">
        <v>676</v>
      </c>
      <c r="C803" s="82">
        <v>116</v>
      </c>
      <c r="D803" s="82">
        <v>40</v>
      </c>
      <c r="E803" s="83">
        <f t="shared" si="8"/>
        <v>-65.51724137931035</v>
      </c>
    </row>
    <row r="804" spans="1:5" ht="14.25">
      <c r="A804" s="80">
        <v>21111</v>
      </c>
      <c r="B804" s="80" t="s">
        <v>677</v>
      </c>
      <c r="C804" s="82">
        <v>1689</v>
      </c>
      <c r="D804" s="82">
        <f>SUM(D805:D809)</f>
        <v>959</v>
      </c>
      <c r="E804" s="83">
        <f t="shared" si="8"/>
        <v>-43.22084073416222</v>
      </c>
    </row>
    <row r="805" spans="1:5" ht="14.25">
      <c r="A805" s="80">
        <v>2111101</v>
      </c>
      <c r="B805" s="80" t="s">
        <v>678</v>
      </c>
      <c r="C805" s="82">
        <v>899</v>
      </c>
      <c r="D805" s="82">
        <v>575</v>
      </c>
      <c r="E805" s="83">
        <f t="shared" si="8"/>
        <v>-36.04004449388209</v>
      </c>
    </row>
    <row r="806" spans="1:5" ht="14.25">
      <c r="A806" s="80">
        <v>2111102</v>
      </c>
      <c r="B806" s="80" t="s">
        <v>679</v>
      </c>
      <c r="C806" s="82">
        <v>87</v>
      </c>
      <c r="D806" s="82">
        <v>118</v>
      </c>
      <c r="E806" s="83">
        <f t="shared" si="8"/>
        <v>35.63218390804597</v>
      </c>
    </row>
    <row r="807" spans="1:5" ht="14.25">
      <c r="A807" s="80">
        <v>2111103</v>
      </c>
      <c r="B807" s="80" t="s">
        <v>680</v>
      </c>
      <c r="C807" s="82">
        <v>682</v>
      </c>
      <c r="D807" s="82">
        <v>266</v>
      </c>
      <c r="E807" s="83">
        <f t="shared" si="8"/>
        <v>-60.997067448680355</v>
      </c>
    </row>
    <row r="808" spans="1:5" ht="14.25">
      <c r="A808" s="80">
        <v>2111104</v>
      </c>
      <c r="B808" s="80" t="s">
        <v>681</v>
      </c>
      <c r="C808" s="82">
        <v>0</v>
      </c>
      <c r="D808" s="82"/>
      <c r="E808" s="83"/>
    </row>
    <row r="809" spans="1:5" ht="14.25">
      <c r="A809" s="80">
        <v>2111199</v>
      </c>
      <c r="B809" s="80" t="s">
        <v>682</v>
      </c>
      <c r="C809" s="82">
        <v>21</v>
      </c>
      <c r="D809" s="82"/>
      <c r="E809" s="83">
        <f>(D809/C809-1)*100</f>
        <v>-100</v>
      </c>
    </row>
    <row r="810" spans="1:5" ht="14.25">
      <c r="A810" s="80">
        <v>21112</v>
      </c>
      <c r="B810" s="80" t="s">
        <v>683</v>
      </c>
      <c r="C810" s="82">
        <v>0</v>
      </c>
      <c r="D810" s="82">
        <f>D811</f>
        <v>204</v>
      </c>
      <c r="E810" s="83"/>
    </row>
    <row r="811" spans="1:5" ht="14.25">
      <c r="A811" s="80">
        <v>2111201</v>
      </c>
      <c r="B811" s="80" t="s">
        <v>684</v>
      </c>
      <c r="C811" s="82">
        <v>0</v>
      </c>
      <c r="D811" s="82">
        <v>204</v>
      </c>
      <c r="E811" s="83"/>
    </row>
    <row r="812" spans="1:5" ht="14.25">
      <c r="A812" s="80">
        <v>21113</v>
      </c>
      <c r="B812" s="80" t="s">
        <v>685</v>
      </c>
      <c r="C812" s="82">
        <v>0</v>
      </c>
      <c r="D812" s="82">
        <f>D813</f>
        <v>0</v>
      </c>
      <c r="E812" s="83"/>
    </row>
    <row r="813" spans="1:5" ht="14.25">
      <c r="A813" s="80">
        <v>2111301</v>
      </c>
      <c r="B813" s="80" t="s">
        <v>686</v>
      </c>
      <c r="C813" s="82">
        <v>0</v>
      </c>
      <c r="D813" s="82"/>
      <c r="E813" s="83"/>
    </row>
    <row r="814" spans="1:5" ht="14.25">
      <c r="A814" s="80">
        <v>21114</v>
      </c>
      <c r="B814" s="80" t="s">
        <v>687</v>
      </c>
      <c r="C814" s="82">
        <v>0</v>
      </c>
      <c r="D814" s="82">
        <f>SUM(D815:D824)</f>
        <v>0</v>
      </c>
      <c r="E814" s="83"/>
    </row>
    <row r="815" spans="1:5" ht="14.25">
      <c r="A815" s="80">
        <v>2111401</v>
      </c>
      <c r="B815" s="80" t="s">
        <v>84</v>
      </c>
      <c r="C815" s="82">
        <v>0</v>
      </c>
      <c r="D815" s="82"/>
      <c r="E815" s="83"/>
    </row>
    <row r="816" spans="1:5" ht="14.25">
      <c r="A816" s="80">
        <v>2111402</v>
      </c>
      <c r="B816" s="80" t="s">
        <v>85</v>
      </c>
      <c r="C816" s="82">
        <v>0</v>
      </c>
      <c r="D816" s="82"/>
      <c r="E816" s="83"/>
    </row>
    <row r="817" spans="1:5" ht="14.25">
      <c r="A817" s="80">
        <v>2111403</v>
      </c>
      <c r="B817" s="80" t="s">
        <v>86</v>
      </c>
      <c r="C817" s="82">
        <v>0</v>
      </c>
      <c r="D817" s="82"/>
      <c r="E817" s="83"/>
    </row>
    <row r="818" spans="1:5" ht="14.25">
      <c r="A818" s="80">
        <v>2111406</v>
      </c>
      <c r="B818" s="80" t="s">
        <v>688</v>
      </c>
      <c r="C818" s="82">
        <v>0</v>
      </c>
      <c r="D818" s="82"/>
      <c r="E818" s="83"/>
    </row>
    <row r="819" spans="1:5" ht="14.25">
      <c r="A819" s="80">
        <v>2111407</v>
      </c>
      <c r="B819" s="80" t="s">
        <v>689</v>
      </c>
      <c r="C819" s="82">
        <v>0</v>
      </c>
      <c r="D819" s="82"/>
      <c r="E819" s="83"/>
    </row>
    <row r="820" spans="1:5" ht="14.25">
      <c r="A820" s="80">
        <v>2111408</v>
      </c>
      <c r="B820" s="80" t="s">
        <v>690</v>
      </c>
      <c r="C820" s="82">
        <v>0</v>
      </c>
      <c r="D820" s="82"/>
      <c r="E820" s="83"/>
    </row>
    <row r="821" spans="1:5" ht="14.25">
      <c r="A821" s="80">
        <v>2111411</v>
      </c>
      <c r="B821" s="80" t="s">
        <v>125</v>
      </c>
      <c r="C821" s="82">
        <v>0</v>
      </c>
      <c r="D821" s="82"/>
      <c r="E821" s="83"/>
    </row>
    <row r="822" spans="1:5" ht="14.25">
      <c r="A822" s="80">
        <v>2111413</v>
      </c>
      <c r="B822" s="80" t="s">
        <v>691</v>
      </c>
      <c r="C822" s="82">
        <v>0</v>
      </c>
      <c r="D822" s="82"/>
      <c r="E822" s="83"/>
    </row>
    <row r="823" spans="1:5" ht="14.25">
      <c r="A823" s="80">
        <v>2111450</v>
      </c>
      <c r="B823" s="80" t="s">
        <v>93</v>
      </c>
      <c r="C823" s="82">
        <v>0</v>
      </c>
      <c r="D823" s="82"/>
      <c r="E823" s="83"/>
    </row>
    <row r="824" spans="1:5" ht="14.25">
      <c r="A824" s="80">
        <v>2111499</v>
      </c>
      <c r="B824" s="80" t="s">
        <v>692</v>
      </c>
      <c r="C824" s="82">
        <v>0</v>
      </c>
      <c r="D824" s="82"/>
      <c r="E824" s="83"/>
    </row>
    <row r="825" spans="1:5" ht="14.25">
      <c r="A825" s="80">
        <v>21199</v>
      </c>
      <c r="B825" s="80" t="s">
        <v>693</v>
      </c>
      <c r="C825" s="82">
        <v>176</v>
      </c>
      <c r="D825" s="82">
        <f>D826</f>
        <v>0</v>
      </c>
      <c r="E825" s="83">
        <f aca="true" t="shared" si="9" ref="E825:E830">(D825/C825-1)*100</f>
        <v>-100</v>
      </c>
    </row>
    <row r="826" spans="1:5" ht="14.25">
      <c r="A826" s="80">
        <v>2119999</v>
      </c>
      <c r="B826" s="80" t="s">
        <v>694</v>
      </c>
      <c r="C826" s="82">
        <v>176</v>
      </c>
      <c r="D826" s="82"/>
      <c r="E826" s="83">
        <f t="shared" si="9"/>
        <v>-100</v>
      </c>
    </row>
    <row r="827" spans="1:5" ht="14.25">
      <c r="A827" s="80">
        <v>212</v>
      </c>
      <c r="B827" s="80" t="s">
        <v>695</v>
      </c>
      <c r="C827" s="82">
        <v>15549</v>
      </c>
      <c r="D827" s="82">
        <f>D828+D839+D841+D844+D846+D848</f>
        <v>24992</v>
      </c>
      <c r="E827" s="83">
        <f t="shared" si="9"/>
        <v>60.73059360730593</v>
      </c>
    </row>
    <row r="828" spans="1:5" ht="14.25">
      <c r="A828" s="80">
        <v>21201</v>
      </c>
      <c r="B828" s="80" t="s">
        <v>696</v>
      </c>
      <c r="C828" s="82">
        <v>7292</v>
      </c>
      <c r="D828" s="82">
        <f>SUM(D829:D838)</f>
        <v>11356</v>
      </c>
      <c r="E828" s="83">
        <f t="shared" si="9"/>
        <v>55.73230938014262</v>
      </c>
    </row>
    <row r="829" spans="1:5" ht="14.25">
      <c r="A829" s="80">
        <v>2120101</v>
      </c>
      <c r="B829" s="80" t="s">
        <v>84</v>
      </c>
      <c r="C829" s="82">
        <v>923</v>
      </c>
      <c r="D829" s="82">
        <v>936</v>
      </c>
      <c r="E829" s="83">
        <f t="shared" si="9"/>
        <v>1.4084507042253502</v>
      </c>
    </row>
    <row r="830" spans="1:5" ht="14.25">
      <c r="A830" s="80">
        <v>2120102</v>
      </c>
      <c r="B830" s="80" t="s">
        <v>85</v>
      </c>
      <c r="C830" s="82">
        <v>91</v>
      </c>
      <c r="D830" s="82">
        <v>102</v>
      </c>
      <c r="E830" s="83">
        <f t="shared" si="9"/>
        <v>12.08791208791209</v>
      </c>
    </row>
    <row r="831" spans="1:5" ht="14.25">
      <c r="A831" s="80">
        <v>2120103</v>
      </c>
      <c r="B831" s="80" t="s">
        <v>86</v>
      </c>
      <c r="C831" s="82">
        <v>0</v>
      </c>
      <c r="D831" s="82"/>
      <c r="E831" s="83"/>
    </row>
    <row r="832" spans="1:5" ht="14.25">
      <c r="A832" s="80">
        <v>2120104</v>
      </c>
      <c r="B832" s="80" t="s">
        <v>697</v>
      </c>
      <c r="C832" s="82">
        <v>4430</v>
      </c>
      <c r="D832" s="82">
        <v>8306</v>
      </c>
      <c r="E832" s="83">
        <f>(D832/C832-1)*100</f>
        <v>87.4943566591422</v>
      </c>
    </row>
    <row r="833" spans="1:5" ht="14.25">
      <c r="A833" s="80">
        <v>2120105</v>
      </c>
      <c r="B833" s="80" t="s">
        <v>698</v>
      </c>
      <c r="C833" s="82">
        <v>0</v>
      </c>
      <c r="D833" s="82"/>
      <c r="E833" s="83"/>
    </row>
    <row r="834" spans="1:5" ht="14.25">
      <c r="A834" s="80">
        <v>2120106</v>
      </c>
      <c r="B834" s="80" t="s">
        <v>699</v>
      </c>
      <c r="C834" s="82">
        <v>0</v>
      </c>
      <c r="D834" s="82"/>
      <c r="E834" s="83"/>
    </row>
    <row r="835" spans="1:5" ht="14.25">
      <c r="A835" s="80">
        <v>2120107</v>
      </c>
      <c r="B835" s="80" t="s">
        <v>700</v>
      </c>
      <c r="C835" s="82">
        <v>0</v>
      </c>
      <c r="D835" s="82"/>
      <c r="E835" s="83"/>
    </row>
    <row r="836" spans="1:5" ht="14.25">
      <c r="A836" s="80">
        <v>2120109</v>
      </c>
      <c r="B836" s="80" t="s">
        <v>701</v>
      </c>
      <c r="C836" s="82">
        <v>0</v>
      </c>
      <c r="D836" s="82"/>
      <c r="E836" s="83"/>
    </row>
    <row r="837" spans="1:5" ht="14.25">
      <c r="A837" s="80">
        <v>2120110</v>
      </c>
      <c r="B837" s="80" t="s">
        <v>702</v>
      </c>
      <c r="C837" s="82">
        <v>0</v>
      </c>
      <c r="D837" s="82"/>
      <c r="E837" s="83"/>
    </row>
    <row r="838" spans="1:5" ht="14.25">
      <c r="A838" s="80">
        <v>2120199</v>
      </c>
      <c r="B838" s="80" t="s">
        <v>703</v>
      </c>
      <c r="C838" s="82">
        <v>1848</v>
      </c>
      <c r="D838" s="82">
        <v>2012</v>
      </c>
      <c r="E838" s="83">
        <f>(D838/C838-1)*100</f>
        <v>8.87445887445888</v>
      </c>
    </row>
    <row r="839" spans="1:5" ht="14.25">
      <c r="A839" s="80">
        <v>21202</v>
      </c>
      <c r="B839" s="80" t="s">
        <v>704</v>
      </c>
      <c r="C839" s="82">
        <v>2023</v>
      </c>
      <c r="D839" s="82">
        <f>D840</f>
        <v>1245</v>
      </c>
      <c r="E839" s="83">
        <f aca="true" t="shared" si="10" ref="E839:E902">(D839/C839-1)*100</f>
        <v>-38.457736035590706</v>
      </c>
    </row>
    <row r="840" spans="1:5" ht="14.25">
      <c r="A840" s="80">
        <v>2120201</v>
      </c>
      <c r="B840" s="80" t="s">
        <v>705</v>
      </c>
      <c r="C840" s="82">
        <v>2023</v>
      </c>
      <c r="D840" s="82">
        <v>1245</v>
      </c>
      <c r="E840" s="83">
        <f t="shared" si="10"/>
        <v>-38.457736035590706</v>
      </c>
    </row>
    <row r="841" spans="1:5" ht="14.25">
      <c r="A841" s="80">
        <v>21203</v>
      </c>
      <c r="B841" s="80" t="s">
        <v>706</v>
      </c>
      <c r="C841" s="82">
        <v>1618</v>
      </c>
      <c r="D841" s="82">
        <f>SUM(D842:D843)</f>
        <v>4160</v>
      </c>
      <c r="E841" s="83">
        <f t="shared" si="10"/>
        <v>157.10754017305314</v>
      </c>
    </row>
    <row r="842" spans="1:5" ht="14.25">
      <c r="A842" s="80">
        <v>2120303</v>
      </c>
      <c r="B842" s="80" t="s">
        <v>707</v>
      </c>
      <c r="C842" s="82">
        <v>717</v>
      </c>
      <c r="D842" s="82"/>
      <c r="E842" s="83">
        <f t="shared" si="10"/>
        <v>-100</v>
      </c>
    </row>
    <row r="843" spans="1:5" ht="14.25">
      <c r="A843" s="80">
        <v>2120399</v>
      </c>
      <c r="B843" s="80" t="s">
        <v>708</v>
      </c>
      <c r="C843" s="82">
        <v>901</v>
      </c>
      <c r="D843" s="82">
        <v>4160</v>
      </c>
      <c r="E843" s="83">
        <f t="shared" si="10"/>
        <v>361.70921198668145</v>
      </c>
    </row>
    <row r="844" spans="1:5" ht="14.25">
      <c r="A844" s="80">
        <v>21205</v>
      </c>
      <c r="B844" s="80" t="s">
        <v>709</v>
      </c>
      <c r="C844" s="82">
        <v>3202</v>
      </c>
      <c r="D844" s="82">
        <f>D845</f>
        <v>2462</v>
      </c>
      <c r="E844" s="83">
        <f t="shared" si="10"/>
        <v>-23.110555902560904</v>
      </c>
    </row>
    <row r="845" spans="1:5" ht="14.25">
      <c r="A845" s="80">
        <v>2120501</v>
      </c>
      <c r="B845" s="80" t="s">
        <v>710</v>
      </c>
      <c r="C845" s="82">
        <v>3202</v>
      </c>
      <c r="D845" s="82">
        <v>2462</v>
      </c>
      <c r="E845" s="83">
        <f t="shared" si="10"/>
        <v>-23.110555902560904</v>
      </c>
    </row>
    <row r="846" spans="1:5" ht="14.25">
      <c r="A846" s="80">
        <v>21206</v>
      </c>
      <c r="B846" s="80" t="s">
        <v>711</v>
      </c>
      <c r="C846" s="82">
        <v>609</v>
      </c>
      <c r="D846" s="82">
        <f>D847</f>
        <v>678</v>
      </c>
      <c r="E846" s="83">
        <f t="shared" si="10"/>
        <v>11.33004926108374</v>
      </c>
    </row>
    <row r="847" spans="1:5" ht="14.25">
      <c r="A847" s="80">
        <v>2120601</v>
      </c>
      <c r="B847" s="80" t="s">
        <v>712</v>
      </c>
      <c r="C847" s="82">
        <v>609</v>
      </c>
      <c r="D847" s="82">
        <v>678</v>
      </c>
      <c r="E847" s="83">
        <f t="shared" si="10"/>
        <v>11.33004926108374</v>
      </c>
    </row>
    <row r="848" spans="1:5" ht="14.25">
      <c r="A848" s="80">
        <v>21299</v>
      </c>
      <c r="B848" s="80" t="s">
        <v>713</v>
      </c>
      <c r="C848" s="82">
        <v>805</v>
      </c>
      <c r="D848" s="82">
        <f>D849</f>
        <v>5091</v>
      </c>
      <c r="E848" s="83">
        <f t="shared" si="10"/>
        <v>532.4223602484471</v>
      </c>
    </row>
    <row r="849" spans="1:5" ht="14.25">
      <c r="A849" s="80">
        <v>2129999</v>
      </c>
      <c r="B849" s="80" t="s">
        <v>714</v>
      </c>
      <c r="C849" s="82">
        <v>805</v>
      </c>
      <c r="D849" s="82">
        <v>5091</v>
      </c>
      <c r="E849" s="83">
        <f t="shared" si="10"/>
        <v>532.4223602484471</v>
      </c>
    </row>
    <row r="850" spans="1:5" ht="14.25">
      <c r="A850" s="80">
        <v>213</v>
      </c>
      <c r="B850" s="80" t="s">
        <v>715</v>
      </c>
      <c r="C850" s="82">
        <v>65225</v>
      </c>
      <c r="D850" s="82">
        <f>D851+D877+D899+D927+D938+D945+D951+D954</f>
        <v>73905</v>
      </c>
      <c r="E850" s="83">
        <f t="shared" si="10"/>
        <v>13.30778075891146</v>
      </c>
    </row>
    <row r="851" spans="1:5" ht="14.25">
      <c r="A851" s="80">
        <v>21301</v>
      </c>
      <c r="B851" s="80" t="s">
        <v>716</v>
      </c>
      <c r="C851" s="82">
        <v>21722</v>
      </c>
      <c r="D851" s="82">
        <f>SUM(D852:D876)</f>
        <v>32086</v>
      </c>
      <c r="E851" s="83">
        <f t="shared" si="10"/>
        <v>47.7119970536783</v>
      </c>
    </row>
    <row r="852" spans="1:5" ht="14.25">
      <c r="A852" s="80">
        <v>2130101</v>
      </c>
      <c r="B852" s="80" t="s">
        <v>84</v>
      </c>
      <c r="C852" s="82">
        <v>2893</v>
      </c>
      <c r="D852" s="82">
        <v>3050</v>
      </c>
      <c r="E852" s="83">
        <f t="shared" si="10"/>
        <v>5.426892499135838</v>
      </c>
    </row>
    <row r="853" spans="1:5" ht="14.25">
      <c r="A853" s="80">
        <v>2130102</v>
      </c>
      <c r="B853" s="80" t="s">
        <v>85</v>
      </c>
      <c r="C853" s="82">
        <v>281</v>
      </c>
      <c r="D853" s="82">
        <v>148</v>
      </c>
      <c r="E853" s="83">
        <f t="shared" si="10"/>
        <v>-47.33096085409253</v>
      </c>
    </row>
    <row r="854" spans="1:5" ht="14.25">
      <c r="A854" s="80">
        <v>2130103</v>
      </c>
      <c r="B854" s="80" t="s">
        <v>86</v>
      </c>
      <c r="C854" s="82">
        <v>0</v>
      </c>
      <c r="D854" s="82"/>
      <c r="E854" s="83"/>
    </row>
    <row r="855" spans="1:5" ht="14.25">
      <c r="A855" s="80">
        <v>2130104</v>
      </c>
      <c r="B855" s="80" t="s">
        <v>93</v>
      </c>
      <c r="C855" s="82">
        <v>1531</v>
      </c>
      <c r="D855" s="82">
        <v>1503</v>
      </c>
      <c r="E855" s="83">
        <f t="shared" si="10"/>
        <v>-1.8288700195950414</v>
      </c>
    </row>
    <row r="856" spans="1:5" ht="14.25">
      <c r="A856" s="80">
        <v>2130105</v>
      </c>
      <c r="B856" s="80" t="s">
        <v>717</v>
      </c>
      <c r="C856" s="82">
        <v>0</v>
      </c>
      <c r="D856" s="82"/>
      <c r="E856" s="83"/>
    </row>
    <row r="857" spans="1:5" ht="14.25">
      <c r="A857" s="80">
        <v>2130106</v>
      </c>
      <c r="B857" s="80" t="s">
        <v>718</v>
      </c>
      <c r="C857" s="82">
        <v>416</v>
      </c>
      <c r="D857" s="82">
        <v>597</v>
      </c>
      <c r="E857" s="83">
        <f t="shared" si="10"/>
        <v>43.50961538461537</v>
      </c>
    </row>
    <row r="858" spans="1:5" ht="14.25">
      <c r="A858" s="80">
        <v>2130108</v>
      </c>
      <c r="B858" s="80" t="s">
        <v>719</v>
      </c>
      <c r="C858" s="82">
        <v>696</v>
      </c>
      <c r="D858" s="82">
        <v>651</v>
      </c>
      <c r="E858" s="83">
        <f t="shared" si="10"/>
        <v>-6.465517241379315</v>
      </c>
    </row>
    <row r="859" spans="1:5" ht="14.25">
      <c r="A859" s="80">
        <v>2130109</v>
      </c>
      <c r="B859" s="80" t="s">
        <v>720</v>
      </c>
      <c r="C859" s="82">
        <v>92</v>
      </c>
      <c r="D859" s="82">
        <v>84</v>
      </c>
      <c r="E859" s="83">
        <f t="shared" si="10"/>
        <v>-8.695652173913048</v>
      </c>
    </row>
    <row r="860" spans="1:5" ht="14.25">
      <c r="A860" s="80">
        <v>2130110</v>
      </c>
      <c r="B860" s="80" t="s">
        <v>721</v>
      </c>
      <c r="C860" s="82">
        <v>31</v>
      </c>
      <c r="D860" s="82">
        <v>11</v>
      </c>
      <c r="E860" s="83">
        <f t="shared" si="10"/>
        <v>-64.51612903225806</v>
      </c>
    </row>
    <row r="861" spans="1:5" ht="14.25">
      <c r="A861" s="80">
        <v>2130111</v>
      </c>
      <c r="B861" s="80" t="s">
        <v>722</v>
      </c>
      <c r="C861" s="82">
        <v>0</v>
      </c>
      <c r="D861" s="82">
        <v>114</v>
      </c>
      <c r="E861" s="83"/>
    </row>
    <row r="862" spans="1:5" ht="14.25">
      <c r="A862" s="80">
        <v>2130112</v>
      </c>
      <c r="B862" s="80" t="s">
        <v>723</v>
      </c>
      <c r="C862" s="82">
        <v>34</v>
      </c>
      <c r="D862" s="82"/>
      <c r="E862" s="83">
        <f t="shared" si="10"/>
        <v>-100</v>
      </c>
    </row>
    <row r="863" spans="1:5" ht="14.25">
      <c r="A863" s="80">
        <v>2130114</v>
      </c>
      <c r="B863" s="80" t="s">
        <v>724</v>
      </c>
      <c r="C863" s="82">
        <v>0</v>
      </c>
      <c r="D863" s="82"/>
      <c r="E863" s="83"/>
    </row>
    <row r="864" spans="1:5" ht="14.25">
      <c r="A864" s="80">
        <v>2130119</v>
      </c>
      <c r="B864" s="80" t="s">
        <v>725</v>
      </c>
      <c r="C864" s="82">
        <v>0</v>
      </c>
      <c r="D864" s="82"/>
      <c r="E864" s="83"/>
    </row>
    <row r="865" spans="1:5" ht="14.25">
      <c r="A865" s="80">
        <v>2130120</v>
      </c>
      <c r="B865" s="80" t="s">
        <v>726</v>
      </c>
      <c r="C865" s="82">
        <v>849</v>
      </c>
      <c r="D865" s="82">
        <v>2427</v>
      </c>
      <c r="E865" s="83">
        <f t="shared" si="10"/>
        <v>185.86572438162543</v>
      </c>
    </row>
    <row r="866" spans="1:5" ht="14.25">
      <c r="A866" s="80">
        <v>2130121</v>
      </c>
      <c r="B866" s="80" t="s">
        <v>727</v>
      </c>
      <c r="C866" s="82">
        <v>0</v>
      </c>
      <c r="D866" s="82"/>
      <c r="E866" s="83"/>
    </row>
    <row r="867" spans="1:5" ht="14.25">
      <c r="A867" s="80">
        <v>2130122</v>
      </c>
      <c r="B867" s="80" t="s">
        <v>728</v>
      </c>
      <c r="C867" s="82">
        <v>5050</v>
      </c>
      <c r="D867" s="82">
        <v>6554</v>
      </c>
      <c r="E867" s="83">
        <f t="shared" si="10"/>
        <v>29.782178217821787</v>
      </c>
    </row>
    <row r="868" spans="1:5" ht="14.25">
      <c r="A868" s="80">
        <v>2130124</v>
      </c>
      <c r="B868" s="80" t="s">
        <v>729</v>
      </c>
      <c r="C868" s="82">
        <v>670</v>
      </c>
      <c r="D868" s="82"/>
      <c r="E868" s="83">
        <f t="shared" si="10"/>
        <v>-100</v>
      </c>
    </row>
    <row r="869" spans="1:5" ht="14.25">
      <c r="A869" s="80">
        <v>2130125</v>
      </c>
      <c r="B869" s="80" t="s">
        <v>730</v>
      </c>
      <c r="C869" s="82">
        <v>612</v>
      </c>
      <c r="D869" s="82">
        <v>273</v>
      </c>
      <c r="E869" s="83">
        <f t="shared" si="10"/>
        <v>-55.392156862745104</v>
      </c>
    </row>
    <row r="870" spans="1:5" ht="14.25">
      <c r="A870" s="80">
        <v>2130126</v>
      </c>
      <c r="B870" s="80" t="s">
        <v>731</v>
      </c>
      <c r="C870" s="82">
        <v>46</v>
      </c>
      <c r="D870" s="82">
        <v>137</v>
      </c>
      <c r="E870" s="83">
        <f t="shared" si="10"/>
        <v>197.82608695652172</v>
      </c>
    </row>
    <row r="871" spans="1:5" ht="14.25">
      <c r="A871" s="80">
        <v>2130135</v>
      </c>
      <c r="B871" s="80" t="s">
        <v>732</v>
      </c>
      <c r="C871" s="82">
        <v>29</v>
      </c>
      <c r="D871" s="82">
        <v>7</v>
      </c>
      <c r="E871" s="83">
        <f t="shared" si="10"/>
        <v>-75.86206896551724</v>
      </c>
    </row>
    <row r="872" spans="1:5" ht="14.25">
      <c r="A872" s="80">
        <v>2130142</v>
      </c>
      <c r="B872" s="80" t="s">
        <v>733</v>
      </c>
      <c r="C872" s="82">
        <v>0</v>
      </c>
      <c r="D872" s="82"/>
      <c r="E872" s="83"/>
    </row>
    <row r="873" spans="1:5" ht="14.25">
      <c r="A873" s="80">
        <v>2130148</v>
      </c>
      <c r="B873" s="80" t="s">
        <v>734</v>
      </c>
      <c r="C873" s="82">
        <v>7778</v>
      </c>
      <c r="D873" s="82">
        <v>14106</v>
      </c>
      <c r="E873" s="83">
        <f t="shared" si="10"/>
        <v>81.35767549498584</v>
      </c>
    </row>
    <row r="874" spans="1:5" ht="14.25">
      <c r="A874" s="80">
        <v>2130152</v>
      </c>
      <c r="B874" s="80" t="s">
        <v>735</v>
      </c>
      <c r="C874" s="82">
        <v>4</v>
      </c>
      <c r="D874" s="82"/>
      <c r="E874" s="83">
        <f t="shared" si="10"/>
        <v>-100</v>
      </c>
    </row>
    <row r="875" spans="1:5" ht="14.25">
      <c r="A875" s="80">
        <v>2130153</v>
      </c>
      <c r="B875" s="80" t="s">
        <v>736</v>
      </c>
      <c r="C875" s="82">
        <v>136</v>
      </c>
      <c r="D875" s="82">
        <v>1086</v>
      </c>
      <c r="E875" s="83">
        <f t="shared" si="10"/>
        <v>698.5294117647059</v>
      </c>
    </row>
    <row r="876" spans="1:5" ht="14.25">
      <c r="A876" s="80">
        <v>2130199</v>
      </c>
      <c r="B876" s="80" t="s">
        <v>737</v>
      </c>
      <c r="C876" s="82">
        <v>574</v>
      </c>
      <c r="D876" s="82">
        <v>1338</v>
      </c>
      <c r="E876" s="83">
        <f t="shared" si="10"/>
        <v>133.10104529616726</v>
      </c>
    </row>
    <row r="877" spans="1:5" ht="14.25">
      <c r="A877" s="80">
        <v>21302</v>
      </c>
      <c r="B877" s="80" t="s">
        <v>738</v>
      </c>
      <c r="C877" s="82">
        <v>5671</v>
      </c>
      <c r="D877" s="82">
        <f>SUM(D878:D898)</f>
        <v>8692</v>
      </c>
      <c r="E877" s="83">
        <f t="shared" si="10"/>
        <v>53.271028037383175</v>
      </c>
    </row>
    <row r="878" spans="1:5" ht="14.25">
      <c r="A878" s="80">
        <v>2130201</v>
      </c>
      <c r="B878" s="80" t="s">
        <v>84</v>
      </c>
      <c r="C878" s="82">
        <v>110</v>
      </c>
      <c r="D878" s="82">
        <v>150</v>
      </c>
      <c r="E878" s="83">
        <f t="shared" si="10"/>
        <v>36.36363636363635</v>
      </c>
    </row>
    <row r="879" spans="1:5" ht="14.25">
      <c r="A879" s="80">
        <v>2130202</v>
      </c>
      <c r="B879" s="80" t="s">
        <v>85</v>
      </c>
      <c r="C879" s="82">
        <v>0</v>
      </c>
      <c r="D879" s="82"/>
      <c r="E879" s="83"/>
    </row>
    <row r="880" spans="1:5" ht="14.25">
      <c r="A880" s="80">
        <v>2130203</v>
      </c>
      <c r="B880" s="80" t="s">
        <v>86</v>
      </c>
      <c r="C880" s="82">
        <v>0</v>
      </c>
      <c r="D880" s="82"/>
      <c r="E880" s="83"/>
    </row>
    <row r="881" spans="1:5" ht="14.25">
      <c r="A881" s="80">
        <v>2130204</v>
      </c>
      <c r="B881" s="80" t="s">
        <v>739</v>
      </c>
      <c r="C881" s="82">
        <v>797</v>
      </c>
      <c r="D881" s="82">
        <v>767</v>
      </c>
      <c r="E881" s="83">
        <f t="shared" si="10"/>
        <v>-3.7641154328732718</v>
      </c>
    </row>
    <row r="882" spans="1:5" ht="14.25">
      <c r="A882" s="80">
        <v>2130205</v>
      </c>
      <c r="B882" s="80" t="s">
        <v>740</v>
      </c>
      <c r="C882" s="82">
        <v>51</v>
      </c>
      <c r="D882" s="82">
        <v>550</v>
      </c>
      <c r="E882" s="83">
        <f t="shared" si="10"/>
        <v>978.4313725490197</v>
      </c>
    </row>
    <row r="883" spans="1:5" ht="14.25">
      <c r="A883" s="80">
        <v>2130206</v>
      </c>
      <c r="B883" s="80" t="s">
        <v>741</v>
      </c>
      <c r="C883" s="82">
        <v>10</v>
      </c>
      <c r="D883" s="82">
        <v>10</v>
      </c>
      <c r="E883" s="83">
        <f t="shared" si="10"/>
        <v>0</v>
      </c>
    </row>
    <row r="884" spans="1:5" ht="14.25">
      <c r="A884" s="80">
        <v>2130207</v>
      </c>
      <c r="B884" s="80" t="s">
        <v>742</v>
      </c>
      <c r="C884" s="82">
        <v>61</v>
      </c>
      <c r="D884" s="82">
        <v>59</v>
      </c>
      <c r="E884" s="83">
        <f t="shared" si="10"/>
        <v>-3.2786885245901676</v>
      </c>
    </row>
    <row r="885" spans="1:5" ht="14.25">
      <c r="A885" s="80">
        <v>2130209</v>
      </c>
      <c r="B885" s="80" t="s">
        <v>743</v>
      </c>
      <c r="C885" s="82">
        <v>4630</v>
      </c>
      <c r="D885" s="82">
        <v>6865</v>
      </c>
      <c r="E885" s="83">
        <f t="shared" si="10"/>
        <v>48.27213822894167</v>
      </c>
    </row>
    <row r="886" spans="1:5" ht="14.25">
      <c r="A886" s="80">
        <v>2130211</v>
      </c>
      <c r="B886" s="80" t="s">
        <v>744</v>
      </c>
      <c r="C886" s="82">
        <v>5</v>
      </c>
      <c r="D886" s="82">
        <v>5</v>
      </c>
      <c r="E886" s="83">
        <f t="shared" si="10"/>
        <v>0</v>
      </c>
    </row>
    <row r="887" spans="1:5" ht="14.25">
      <c r="A887" s="80">
        <v>2130212</v>
      </c>
      <c r="B887" s="80" t="s">
        <v>745</v>
      </c>
      <c r="C887" s="82">
        <v>0</v>
      </c>
      <c r="D887" s="82">
        <v>6</v>
      </c>
      <c r="E887" s="83"/>
    </row>
    <row r="888" spans="1:5" ht="14.25">
      <c r="A888" s="80">
        <v>2130213</v>
      </c>
      <c r="B888" s="80" t="s">
        <v>746</v>
      </c>
      <c r="C888" s="82">
        <v>0</v>
      </c>
      <c r="D888" s="82"/>
      <c r="E888" s="83"/>
    </row>
    <row r="889" spans="1:5" ht="14.25">
      <c r="A889" s="80">
        <v>2130217</v>
      </c>
      <c r="B889" s="80" t="s">
        <v>747</v>
      </c>
      <c r="C889" s="82">
        <v>0</v>
      </c>
      <c r="D889" s="82"/>
      <c r="E889" s="83"/>
    </row>
    <row r="890" spans="1:5" ht="14.25">
      <c r="A890" s="80">
        <v>2130220</v>
      </c>
      <c r="B890" s="80" t="s">
        <v>748</v>
      </c>
      <c r="C890" s="82">
        <v>0</v>
      </c>
      <c r="D890" s="82"/>
      <c r="E890" s="83"/>
    </row>
    <row r="891" spans="1:5" ht="14.25">
      <c r="A891" s="80">
        <v>2130221</v>
      </c>
      <c r="B891" s="80" t="s">
        <v>749</v>
      </c>
      <c r="C891" s="82">
        <v>0</v>
      </c>
      <c r="D891" s="82"/>
      <c r="E891" s="83"/>
    </row>
    <row r="892" spans="1:5" ht="14.25">
      <c r="A892" s="80">
        <v>2130223</v>
      </c>
      <c r="B892" s="80" t="s">
        <v>750</v>
      </c>
      <c r="C892" s="82">
        <v>0</v>
      </c>
      <c r="D892" s="82"/>
      <c r="E892" s="83"/>
    </row>
    <row r="893" spans="1:5" ht="14.25">
      <c r="A893" s="80">
        <v>2130226</v>
      </c>
      <c r="B893" s="80" t="s">
        <v>751</v>
      </c>
      <c r="C893" s="82">
        <v>0</v>
      </c>
      <c r="D893" s="82"/>
      <c r="E893" s="83"/>
    </row>
    <row r="894" spans="1:5" ht="14.25">
      <c r="A894" s="80">
        <v>2130227</v>
      </c>
      <c r="B894" s="80" t="s">
        <v>752</v>
      </c>
      <c r="C894" s="82">
        <v>0</v>
      </c>
      <c r="D894" s="82"/>
      <c r="E894" s="83"/>
    </row>
    <row r="895" spans="1:5" ht="14.25">
      <c r="A895" s="80">
        <v>2130234</v>
      </c>
      <c r="B895" s="80" t="s">
        <v>753</v>
      </c>
      <c r="C895" s="82">
        <v>3</v>
      </c>
      <c r="D895" s="82">
        <v>264</v>
      </c>
      <c r="E895" s="83">
        <f t="shared" si="10"/>
        <v>8700</v>
      </c>
    </row>
    <row r="896" spans="1:5" ht="14.25">
      <c r="A896" s="80">
        <v>2130236</v>
      </c>
      <c r="B896" s="80" t="s">
        <v>754</v>
      </c>
      <c r="C896" s="82">
        <v>0</v>
      </c>
      <c r="D896" s="82"/>
      <c r="E896" s="83"/>
    </row>
    <row r="897" spans="1:5" ht="14.25">
      <c r="A897" s="80">
        <v>2130237</v>
      </c>
      <c r="B897" s="80" t="s">
        <v>723</v>
      </c>
      <c r="C897" s="82">
        <v>0</v>
      </c>
      <c r="D897" s="82"/>
      <c r="E897" s="83"/>
    </row>
    <row r="898" spans="1:5" ht="14.25">
      <c r="A898" s="80">
        <v>2130299</v>
      </c>
      <c r="B898" s="80" t="s">
        <v>755</v>
      </c>
      <c r="C898" s="82">
        <v>4</v>
      </c>
      <c r="D898" s="82">
        <v>16</v>
      </c>
      <c r="E898" s="83">
        <f t="shared" si="10"/>
        <v>300</v>
      </c>
    </row>
    <row r="899" spans="1:5" ht="14.25">
      <c r="A899" s="80">
        <v>21303</v>
      </c>
      <c r="B899" s="80" t="s">
        <v>756</v>
      </c>
      <c r="C899" s="82">
        <v>29841</v>
      </c>
      <c r="D899" s="82">
        <f>SUM(D900:D926)</f>
        <v>22841</v>
      </c>
      <c r="E899" s="83">
        <f t="shared" si="10"/>
        <v>-23.457658925639223</v>
      </c>
    </row>
    <row r="900" spans="1:5" ht="14.25">
      <c r="A900" s="80">
        <v>2130301</v>
      </c>
      <c r="B900" s="80" t="s">
        <v>84</v>
      </c>
      <c r="C900" s="82">
        <v>657</v>
      </c>
      <c r="D900" s="82">
        <v>658</v>
      </c>
      <c r="E900" s="83">
        <f t="shared" si="10"/>
        <v>0.15220700152207556</v>
      </c>
    </row>
    <row r="901" spans="1:5" ht="14.25">
      <c r="A901" s="80">
        <v>2130302</v>
      </c>
      <c r="B901" s="80" t="s">
        <v>85</v>
      </c>
      <c r="C901" s="82">
        <v>0</v>
      </c>
      <c r="D901" s="82"/>
      <c r="E901" s="83"/>
    </row>
    <row r="902" spans="1:5" ht="14.25">
      <c r="A902" s="80">
        <v>2130303</v>
      </c>
      <c r="B902" s="80" t="s">
        <v>86</v>
      </c>
      <c r="C902" s="82">
        <v>0</v>
      </c>
      <c r="D902" s="82"/>
      <c r="E902" s="83"/>
    </row>
    <row r="903" spans="1:5" ht="14.25">
      <c r="A903" s="80">
        <v>2130304</v>
      </c>
      <c r="B903" s="80" t="s">
        <v>757</v>
      </c>
      <c r="C903" s="82">
        <v>3191</v>
      </c>
      <c r="D903" s="82">
        <v>3354</v>
      </c>
      <c r="E903" s="83">
        <f>(D903/C903-1)*100</f>
        <v>5.108116577875266</v>
      </c>
    </row>
    <row r="904" spans="1:5" ht="14.25">
      <c r="A904" s="80">
        <v>2130305</v>
      </c>
      <c r="B904" s="80" t="s">
        <v>758</v>
      </c>
      <c r="C904" s="82">
        <v>23469</v>
      </c>
      <c r="D904" s="82">
        <v>12882</v>
      </c>
      <c r="E904" s="83">
        <f>(D904/C904-1)*100</f>
        <v>-45.11057139204908</v>
      </c>
    </row>
    <row r="905" spans="1:5" ht="14.25">
      <c r="A905" s="80">
        <v>2130306</v>
      </c>
      <c r="B905" s="80" t="s">
        <v>759</v>
      </c>
      <c r="C905" s="82">
        <v>1224</v>
      </c>
      <c r="D905" s="82">
        <v>3640</v>
      </c>
      <c r="E905" s="83">
        <f>(D905/C905-1)*100</f>
        <v>197.3856209150327</v>
      </c>
    </row>
    <row r="906" spans="1:5" ht="14.25">
      <c r="A906" s="80">
        <v>2130307</v>
      </c>
      <c r="B906" s="80" t="s">
        <v>760</v>
      </c>
      <c r="C906" s="82">
        <v>0</v>
      </c>
      <c r="D906" s="82"/>
      <c r="E906" s="83"/>
    </row>
    <row r="907" spans="1:5" ht="14.25">
      <c r="A907" s="80">
        <v>2130308</v>
      </c>
      <c r="B907" s="80" t="s">
        <v>761</v>
      </c>
      <c r="C907" s="82">
        <v>30</v>
      </c>
      <c r="D907" s="82"/>
      <c r="E907" s="83">
        <f>(D907/C907-1)*100</f>
        <v>-100</v>
      </c>
    </row>
    <row r="908" spans="1:5" ht="14.25">
      <c r="A908" s="80">
        <v>2130309</v>
      </c>
      <c r="B908" s="80" t="s">
        <v>762</v>
      </c>
      <c r="C908" s="82">
        <v>0</v>
      </c>
      <c r="D908" s="82"/>
      <c r="E908" s="83"/>
    </row>
    <row r="909" spans="1:5" ht="14.25">
      <c r="A909" s="80">
        <v>2130310</v>
      </c>
      <c r="B909" s="80" t="s">
        <v>763</v>
      </c>
      <c r="C909" s="82">
        <v>0</v>
      </c>
      <c r="D909" s="82"/>
      <c r="E909" s="83"/>
    </row>
    <row r="910" spans="1:5" ht="14.25">
      <c r="A910" s="80">
        <v>2130311</v>
      </c>
      <c r="B910" s="80" t="s">
        <v>764</v>
      </c>
      <c r="C910" s="82">
        <v>88</v>
      </c>
      <c r="D910" s="82">
        <v>78</v>
      </c>
      <c r="E910" s="83">
        <f>(D910/C910-1)*100</f>
        <v>-11.363636363636365</v>
      </c>
    </row>
    <row r="911" spans="1:5" ht="14.25">
      <c r="A911" s="80">
        <v>2130312</v>
      </c>
      <c r="B911" s="80" t="s">
        <v>765</v>
      </c>
      <c r="C911" s="82">
        <v>0</v>
      </c>
      <c r="D911" s="82"/>
      <c r="E911" s="83"/>
    </row>
    <row r="912" spans="1:5" ht="14.25">
      <c r="A912" s="80">
        <v>2130313</v>
      </c>
      <c r="B912" s="80" t="s">
        <v>766</v>
      </c>
      <c r="C912" s="82">
        <v>94</v>
      </c>
      <c r="D912" s="82">
        <v>95</v>
      </c>
      <c r="E912" s="83">
        <f>(D912/C912-1)*100</f>
        <v>1.0638297872340496</v>
      </c>
    </row>
    <row r="913" spans="1:5" ht="14.25">
      <c r="A913" s="80">
        <v>2130314</v>
      </c>
      <c r="B913" s="80" t="s">
        <v>767</v>
      </c>
      <c r="C913" s="82">
        <v>559</v>
      </c>
      <c r="D913" s="82">
        <v>306</v>
      </c>
      <c r="E913" s="83">
        <f>(D913/C913-1)*100</f>
        <v>-45.25939177101967</v>
      </c>
    </row>
    <row r="914" spans="1:5" ht="14.25">
      <c r="A914" s="80">
        <v>2130315</v>
      </c>
      <c r="B914" s="80" t="s">
        <v>768</v>
      </c>
      <c r="C914" s="82">
        <v>0</v>
      </c>
      <c r="D914" s="82"/>
      <c r="E914" s="83"/>
    </row>
    <row r="915" spans="1:5" ht="14.25">
      <c r="A915" s="80">
        <v>2130316</v>
      </c>
      <c r="B915" s="80" t="s">
        <v>769</v>
      </c>
      <c r="C915" s="82">
        <v>1</v>
      </c>
      <c r="D915" s="82"/>
      <c r="E915" s="83">
        <f>(D915/C915-1)*100</f>
        <v>-100</v>
      </c>
    </row>
    <row r="916" spans="1:5" ht="14.25">
      <c r="A916" s="80">
        <v>2130317</v>
      </c>
      <c r="B916" s="80" t="s">
        <v>770</v>
      </c>
      <c r="C916" s="82">
        <v>0</v>
      </c>
      <c r="D916" s="82"/>
      <c r="E916" s="83"/>
    </row>
    <row r="917" spans="1:5" ht="14.25">
      <c r="A917" s="80">
        <v>2130318</v>
      </c>
      <c r="B917" s="80" t="s">
        <v>771</v>
      </c>
      <c r="C917" s="82">
        <v>0</v>
      </c>
      <c r="D917" s="82"/>
      <c r="E917" s="83"/>
    </row>
    <row r="918" spans="1:5" ht="14.25">
      <c r="A918" s="80">
        <v>2130319</v>
      </c>
      <c r="B918" s="80" t="s">
        <v>772</v>
      </c>
      <c r="C918" s="82">
        <v>3</v>
      </c>
      <c r="D918" s="82">
        <v>1555</v>
      </c>
      <c r="E918" s="83">
        <f>(D918/C918-1)*100</f>
        <v>51733.333333333336</v>
      </c>
    </row>
    <row r="919" spans="1:5" ht="14.25">
      <c r="A919" s="80">
        <v>2130321</v>
      </c>
      <c r="B919" s="80" t="s">
        <v>773</v>
      </c>
      <c r="C919" s="82">
        <v>342</v>
      </c>
      <c r="D919" s="82">
        <v>273</v>
      </c>
      <c r="E919" s="83">
        <f>(D919/C919-1)*100</f>
        <v>-20.175438596491226</v>
      </c>
    </row>
    <row r="920" spans="1:5" ht="14.25">
      <c r="A920" s="80">
        <v>2130322</v>
      </c>
      <c r="B920" s="80" t="s">
        <v>774</v>
      </c>
      <c r="C920" s="82">
        <v>0</v>
      </c>
      <c r="D920" s="82"/>
      <c r="E920" s="83"/>
    </row>
    <row r="921" spans="1:5" ht="14.25">
      <c r="A921" s="80">
        <v>2130333</v>
      </c>
      <c r="B921" s="80" t="s">
        <v>750</v>
      </c>
      <c r="C921" s="82">
        <v>0</v>
      </c>
      <c r="D921" s="82"/>
      <c r="E921" s="83"/>
    </row>
    <row r="922" spans="1:5" ht="14.25">
      <c r="A922" s="80">
        <v>2130334</v>
      </c>
      <c r="B922" s="80" t="s">
        <v>775</v>
      </c>
      <c r="C922" s="82">
        <v>183</v>
      </c>
      <c r="D922" s="82"/>
      <c r="E922" s="83">
        <f>(D922/C922-1)*100</f>
        <v>-100</v>
      </c>
    </row>
    <row r="923" spans="1:5" ht="14.25">
      <c r="A923" s="80">
        <v>2130335</v>
      </c>
      <c r="B923" s="80" t="s">
        <v>776</v>
      </c>
      <c r="C923" s="82">
        <v>0</v>
      </c>
      <c r="D923" s="82"/>
      <c r="E923" s="83"/>
    </row>
    <row r="924" spans="1:5" ht="14.25">
      <c r="A924" s="80">
        <v>2130336</v>
      </c>
      <c r="B924" s="80" t="s">
        <v>777</v>
      </c>
      <c r="C924" s="82">
        <v>0</v>
      </c>
      <c r="D924" s="82"/>
      <c r="E924" s="83"/>
    </row>
    <row r="925" spans="1:5" ht="14.25">
      <c r="A925" s="80">
        <v>2130337</v>
      </c>
      <c r="B925" s="80" t="s">
        <v>778</v>
      </c>
      <c r="C925" s="82">
        <v>0</v>
      </c>
      <c r="D925" s="82"/>
      <c r="E925" s="83"/>
    </row>
    <row r="926" spans="1:5" ht="14.25">
      <c r="A926" s="80">
        <v>2130399</v>
      </c>
      <c r="B926" s="80" t="s">
        <v>779</v>
      </c>
      <c r="C926" s="82">
        <v>0</v>
      </c>
      <c r="D926" s="82"/>
      <c r="E926" s="83"/>
    </row>
    <row r="927" spans="1:5" ht="14.25">
      <c r="A927" s="80">
        <v>21305</v>
      </c>
      <c r="B927" s="80" t="s">
        <v>780</v>
      </c>
      <c r="C927" s="82">
        <v>0</v>
      </c>
      <c r="D927" s="82">
        <f>SUM(D928:D937)</f>
        <v>0</v>
      </c>
      <c r="E927" s="83"/>
    </row>
    <row r="928" spans="1:5" ht="14.25">
      <c r="A928" s="80">
        <v>2130501</v>
      </c>
      <c r="B928" s="80" t="s">
        <v>84</v>
      </c>
      <c r="C928" s="82">
        <v>0</v>
      </c>
      <c r="D928" s="82"/>
      <c r="E928" s="83"/>
    </row>
    <row r="929" spans="1:5" ht="14.25">
      <c r="A929" s="80">
        <v>2130502</v>
      </c>
      <c r="B929" s="80" t="s">
        <v>85</v>
      </c>
      <c r="C929" s="82">
        <v>0</v>
      </c>
      <c r="D929" s="82"/>
      <c r="E929" s="83"/>
    </row>
    <row r="930" spans="1:5" ht="14.25">
      <c r="A930" s="80">
        <v>2130503</v>
      </c>
      <c r="B930" s="80" t="s">
        <v>86</v>
      </c>
      <c r="C930" s="82">
        <v>0</v>
      </c>
      <c r="D930" s="82"/>
      <c r="E930" s="83"/>
    </row>
    <row r="931" spans="1:5" ht="14.25">
      <c r="A931" s="80">
        <v>2130504</v>
      </c>
      <c r="B931" s="80" t="s">
        <v>781</v>
      </c>
      <c r="C931" s="82">
        <v>0</v>
      </c>
      <c r="D931" s="82"/>
      <c r="E931" s="83"/>
    </row>
    <row r="932" spans="1:5" ht="14.25">
      <c r="A932" s="80">
        <v>2130505</v>
      </c>
      <c r="B932" s="80" t="s">
        <v>782</v>
      </c>
      <c r="C932" s="82">
        <v>0</v>
      </c>
      <c r="D932" s="82"/>
      <c r="E932" s="83"/>
    </row>
    <row r="933" spans="1:5" ht="14.25">
      <c r="A933" s="80">
        <v>2130506</v>
      </c>
      <c r="B933" s="80" t="s">
        <v>783</v>
      </c>
      <c r="C933" s="82">
        <v>0</v>
      </c>
      <c r="D933" s="82"/>
      <c r="E933" s="83"/>
    </row>
    <row r="934" spans="1:5" ht="14.25">
      <c r="A934" s="80">
        <v>2130507</v>
      </c>
      <c r="B934" s="80" t="s">
        <v>784</v>
      </c>
      <c r="C934" s="82">
        <v>0</v>
      </c>
      <c r="D934" s="82"/>
      <c r="E934" s="83"/>
    </row>
    <row r="935" spans="1:5" ht="14.25">
      <c r="A935" s="80">
        <v>2130508</v>
      </c>
      <c r="B935" s="80" t="s">
        <v>785</v>
      </c>
      <c r="C935" s="82">
        <v>0</v>
      </c>
      <c r="D935" s="82"/>
      <c r="E935" s="83"/>
    </row>
    <row r="936" spans="1:5" ht="14.25">
      <c r="A936" s="80">
        <v>2130550</v>
      </c>
      <c r="B936" s="80" t="s">
        <v>93</v>
      </c>
      <c r="C936" s="82">
        <v>0</v>
      </c>
      <c r="D936" s="82"/>
      <c r="E936" s="83"/>
    </row>
    <row r="937" spans="1:5" ht="14.25">
      <c r="A937" s="80">
        <v>2130599</v>
      </c>
      <c r="B937" s="80" t="s">
        <v>786</v>
      </c>
      <c r="C937" s="82">
        <v>0</v>
      </c>
      <c r="D937" s="82"/>
      <c r="E937" s="83"/>
    </row>
    <row r="938" spans="1:5" ht="14.25">
      <c r="A938" s="80">
        <v>21307</v>
      </c>
      <c r="B938" s="80" t="s">
        <v>787</v>
      </c>
      <c r="C938" s="82">
        <v>0</v>
      </c>
      <c r="D938" s="82">
        <f>SUM(D939:D944)</f>
        <v>9142</v>
      </c>
      <c r="E938" s="83"/>
    </row>
    <row r="939" spans="1:5" ht="14.25">
      <c r="A939" s="80">
        <v>2130701</v>
      </c>
      <c r="B939" s="80" t="s">
        <v>788</v>
      </c>
      <c r="C939" s="82">
        <v>0</v>
      </c>
      <c r="D939" s="82">
        <v>3471</v>
      </c>
      <c r="E939" s="83"/>
    </row>
    <row r="940" spans="1:5" ht="14.25">
      <c r="A940" s="80">
        <v>2130704</v>
      </c>
      <c r="B940" s="80" t="s">
        <v>789</v>
      </c>
      <c r="C940" s="82">
        <v>0</v>
      </c>
      <c r="D940" s="82"/>
      <c r="E940" s="83"/>
    </row>
    <row r="941" spans="1:5" ht="14.25">
      <c r="A941" s="80">
        <v>2130705</v>
      </c>
      <c r="B941" s="80" t="s">
        <v>790</v>
      </c>
      <c r="C941" s="82">
        <v>0</v>
      </c>
      <c r="D941" s="82">
        <v>1400</v>
      </c>
      <c r="E941" s="83"/>
    </row>
    <row r="942" spans="1:5" ht="14.25">
      <c r="A942" s="80">
        <v>2130706</v>
      </c>
      <c r="B942" s="80" t="s">
        <v>791</v>
      </c>
      <c r="C942" s="82">
        <v>0</v>
      </c>
      <c r="D942" s="82">
        <v>2490</v>
      </c>
      <c r="E942" s="83"/>
    </row>
    <row r="943" spans="1:5" ht="14.25">
      <c r="A943" s="80">
        <v>2130707</v>
      </c>
      <c r="B943" s="80" t="s">
        <v>792</v>
      </c>
      <c r="C943" s="82">
        <v>0</v>
      </c>
      <c r="D943" s="82"/>
      <c r="E943" s="83"/>
    </row>
    <row r="944" spans="1:5" ht="14.25">
      <c r="A944" s="80">
        <v>2130799</v>
      </c>
      <c r="B944" s="80" t="s">
        <v>793</v>
      </c>
      <c r="C944" s="82">
        <v>0</v>
      </c>
      <c r="D944" s="82">
        <v>1781</v>
      </c>
      <c r="E944" s="83"/>
    </row>
    <row r="945" spans="1:5" ht="14.25">
      <c r="A945" s="80">
        <v>21308</v>
      </c>
      <c r="B945" s="80" t="s">
        <v>794</v>
      </c>
      <c r="C945" s="82">
        <v>1586</v>
      </c>
      <c r="D945" s="82">
        <f>SUM(D946:D950)</f>
        <v>992</v>
      </c>
      <c r="E945" s="83">
        <f>(D945/C945-1)*100</f>
        <v>-37.452711223203025</v>
      </c>
    </row>
    <row r="946" spans="1:5" ht="14.25">
      <c r="A946" s="80">
        <v>2130801</v>
      </c>
      <c r="B946" s="80" t="s">
        <v>795</v>
      </c>
      <c r="C946" s="82">
        <v>0</v>
      </c>
      <c r="D946" s="82"/>
      <c r="E946" s="83"/>
    </row>
    <row r="947" spans="1:5" ht="14.25">
      <c r="A947" s="80">
        <v>2130803</v>
      </c>
      <c r="B947" s="80" t="s">
        <v>796</v>
      </c>
      <c r="C947" s="82">
        <v>688</v>
      </c>
      <c r="D947" s="82">
        <v>992</v>
      </c>
      <c r="E947" s="83">
        <f>(D947/C947-1)*100</f>
        <v>44.18604651162789</v>
      </c>
    </row>
    <row r="948" spans="1:5" ht="14.25">
      <c r="A948" s="80">
        <v>2130804</v>
      </c>
      <c r="B948" s="80" t="s">
        <v>797</v>
      </c>
      <c r="C948" s="82">
        <v>207</v>
      </c>
      <c r="D948" s="82"/>
      <c r="E948" s="83">
        <f>(D948/C948-1)*100</f>
        <v>-100</v>
      </c>
    </row>
    <row r="949" spans="1:5" ht="14.25">
      <c r="A949" s="80">
        <v>2130805</v>
      </c>
      <c r="B949" s="80" t="s">
        <v>798</v>
      </c>
      <c r="C949" s="82">
        <v>0</v>
      </c>
      <c r="D949" s="82"/>
      <c r="E949" s="83"/>
    </row>
    <row r="950" spans="1:5" ht="14.25">
      <c r="A950" s="80">
        <v>2130899</v>
      </c>
      <c r="B950" s="80" t="s">
        <v>799</v>
      </c>
      <c r="C950" s="82">
        <v>691</v>
      </c>
      <c r="D950" s="82"/>
      <c r="E950" s="83">
        <f>(D950/C950-1)*100</f>
        <v>-100</v>
      </c>
    </row>
    <row r="951" spans="1:5" ht="14.25">
      <c r="A951" s="80">
        <v>21309</v>
      </c>
      <c r="B951" s="80" t="s">
        <v>800</v>
      </c>
      <c r="C951" s="82">
        <v>0</v>
      </c>
      <c r="D951" s="82">
        <f>SUM(D952:D953)</f>
        <v>0</v>
      </c>
      <c r="E951" s="83"/>
    </row>
    <row r="952" spans="1:5" ht="14.25">
      <c r="A952" s="80">
        <v>2130901</v>
      </c>
      <c r="B952" s="80" t="s">
        <v>801</v>
      </c>
      <c r="C952" s="82">
        <v>0</v>
      </c>
      <c r="D952" s="82"/>
      <c r="E952" s="83"/>
    </row>
    <row r="953" spans="1:5" ht="14.25">
      <c r="A953" s="80">
        <v>2130999</v>
      </c>
      <c r="B953" s="80" t="s">
        <v>802</v>
      </c>
      <c r="C953" s="82">
        <v>0</v>
      </c>
      <c r="D953" s="82"/>
      <c r="E953" s="83"/>
    </row>
    <row r="954" spans="1:5" ht="14.25">
      <c r="A954" s="80">
        <v>21399</v>
      </c>
      <c r="B954" s="80" t="s">
        <v>803</v>
      </c>
      <c r="C954" s="82">
        <v>6405</v>
      </c>
      <c r="D954" s="82">
        <f>SUM(D955:D956)</f>
        <v>152</v>
      </c>
      <c r="E954" s="83">
        <f>(D954/C954-1)*100</f>
        <v>-97.62685402029663</v>
      </c>
    </row>
    <row r="955" spans="1:5" ht="14.25">
      <c r="A955" s="80">
        <v>2139901</v>
      </c>
      <c r="B955" s="80" t="s">
        <v>804</v>
      </c>
      <c r="C955" s="82">
        <v>0</v>
      </c>
      <c r="D955" s="82"/>
      <c r="E955" s="83"/>
    </row>
    <row r="956" spans="1:5" ht="14.25">
      <c r="A956" s="80">
        <v>2139999</v>
      </c>
      <c r="B956" s="80" t="s">
        <v>805</v>
      </c>
      <c r="C956" s="82">
        <v>6405</v>
      </c>
      <c r="D956" s="82">
        <v>152</v>
      </c>
      <c r="E956" s="83">
        <f>(D956/C956-1)*100</f>
        <v>-97.62685402029663</v>
      </c>
    </row>
    <row r="957" spans="1:5" ht="14.25">
      <c r="A957" s="80">
        <v>214</v>
      </c>
      <c r="B957" s="80" t="s">
        <v>806</v>
      </c>
      <c r="C957" s="82">
        <v>35474</v>
      </c>
      <c r="D957" s="82">
        <f>D958+D980+D990+D1000+D1007+D1012</f>
        <v>28756</v>
      </c>
      <c r="E957" s="83">
        <f>(D957/C957-1)*100</f>
        <v>-18.93781360996787</v>
      </c>
    </row>
    <row r="958" spans="1:5" ht="14.25">
      <c r="A958" s="80">
        <v>21401</v>
      </c>
      <c r="B958" s="80" t="s">
        <v>807</v>
      </c>
      <c r="C958" s="82">
        <v>35404</v>
      </c>
      <c r="D958" s="82">
        <f>SUM(D959:D979)</f>
        <v>28735</v>
      </c>
      <c r="E958" s="83">
        <f>(D958/C958-1)*100</f>
        <v>-18.836854592701393</v>
      </c>
    </row>
    <row r="959" spans="1:5" ht="14.25">
      <c r="A959" s="80">
        <v>2140101</v>
      </c>
      <c r="B959" s="80" t="s">
        <v>84</v>
      </c>
      <c r="C959" s="82">
        <v>1911</v>
      </c>
      <c r="D959" s="82">
        <v>1959</v>
      </c>
      <c r="E959" s="83">
        <f>(D959/C959-1)*100</f>
        <v>2.511773940345363</v>
      </c>
    </row>
    <row r="960" spans="1:5" ht="14.25">
      <c r="A960" s="80">
        <v>2140102</v>
      </c>
      <c r="B960" s="80" t="s">
        <v>85</v>
      </c>
      <c r="C960" s="82">
        <v>230</v>
      </c>
      <c r="D960" s="82">
        <v>289</v>
      </c>
      <c r="E960" s="83">
        <f>(D960/C960-1)*100</f>
        <v>25.652173913043484</v>
      </c>
    </row>
    <row r="961" spans="1:5" ht="14.25">
      <c r="A961" s="80">
        <v>2140103</v>
      </c>
      <c r="B961" s="80" t="s">
        <v>86</v>
      </c>
      <c r="C961" s="82">
        <v>0</v>
      </c>
      <c r="D961" s="82"/>
      <c r="E961" s="83"/>
    </row>
    <row r="962" spans="1:5" ht="14.25">
      <c r="A962" s="80">
        <v>2140104</v>
      </c>
      <c r="B962" s="80" t="s">
        <v>808</v>
      </c>
      <c r="C962" s="82">
        <v>11152</v>
      </c>
      <c r="D962" s="82">
        <v>2880</v>
      </c>
      <c r="E962" s="83">
        <f>(D962/C962-1)*100</f>
        <v>-74.17503586800574</v>
      </c>
    </row>
    <row r="963" spans="1:5" ht="14.25">
      <c r="A963" s="80">
        <v>2140106</v>
      </c>
      <c r="B963" s="80" t="s">
        <v>809</v>
      </c>
      <c r="C963" s="82">
        <v>13222</v>
      </c>
      <c r="D963" s="82">
        <v>14666</v>
      </c>
      <c r="E963" s="83">
        <f>(D963/C963-1)*100</f>
        <v>10.92119195280592</v>
      </c>
    </row>
    <row r="964" spans="1:5" ht="14.25">
      <c r="A964" s="80">
        <v>2140109</v>
      </c>
      <c r="B964" s="80" t="s">
        <v>810</v>
      </c>
      <c r="C964" s="82">
        <v>0</v>
      </c>
      <c r="D964" s="82"/>
      <c r="E964" s="83"/>
    </row>
    <row r="965" spans="1:5" ht="14.25">
      <c r="A965" s="80">
        <v>2140110</v>
      </c>
      <c r="B965" s="80" t="s">
        <v>811</v>
      </c>
      <c r="C965" s="82">
        <v>69</v>
      </c>
      <c r="D965" s="82">
        <v>70</v>
      </c>
      <c r="E965" s="83">
        <f>(D965/C965-1)*100</f>
        <v>1.449275362318847</v>
      </c>
    </row>
    <row r="966" spans="1:5" ht="14.25">
      <c r="A966" s="80">
        <v>2140111</v>
      </c>
      <c r="B966" s="80" t="s">
        <v>812</v>
      </c>
      <c r="C966" s="82">
        <v>0</v>
      </c>
      <c r="D966" s="82"/>
      <c r="E966" s="83"/>
    </row>
    <row r="967" spans="1:5" ht="14.25">
      <c r="A967" s="80">
        <v>2140112</v>
      </c>
      <c r="B967" s="80" t="s">
        <v>813</v>
      </c>
      <c r="C967" s="82">
        <v>10</v>
      </c>
      <c r="D967" s="82"/>
      <c r="E967" s="83">
        <f>(D967/C967-1)*100</f>
        <v>-100</v>
      </c>
    </row>
    <row r="968" spans="1:5" ht="14.25">
      <c r="A968" s="80">
        <v>2140114</v>
      </c>
      <c r="B968" s="80" t="s">
        <v>814</v>
      </c>
      <c r="C968" s="82">
        <v>0</v>
      </c>
      <c r="D968" s="82"/>
      <c r="E968" s="83"/>
    </row>
    <row r="969" spans="1:5" ht="14.25">
      <c r="A969" s="80">
        <v>2140122</v>
      </c>
      <c r="B969" s="80" t="s">
        <v>815</v>
      </c>
      <c r="C969" s="82">
        <v>0</v>
      </c>
      <c r="D969" s="82"/>
      <c r="E969" s="83"/>
    </row>
    <row r="970" spans="1:5" ht="14.25">
      <c r="A970" s="80">
        <v>2140123</v>
      </c>
      <c r="B970" s="80" t="s">
        <v>816</v>
      </c>
      <c r="C970" s="82">
        <v>0</v>
      </c>
      <c r="D970" s="82"/>
      <c r="E970" s="83"/>
    </row>
    <row r="971" spans="1:5" ht="14.25">
      <c r="A971" s="80">
        <v>2140127</v>
      </c>
      <c r="B971" s="80" t="s">
        <v>817</v>
      </c>
      <c r="C971" s="82">
        <v>0</v>
      </c>
      <c r="D971" s="82"/>
      <c r="E971" s="83"/>
    </row>
    <row r="972" spans="1:5" ht="14.25">
      <c r="A972" s="80">
        <v>2140128</v>
      </c>
      <c r="B972" s="80" t="s">
        <v>818</v>
      </c>
      <c r="C972" s="82">
        <v>0</v>
      </c>
      <c r="D972" s="82"/>
      <c r="E972" s="83"/>
    </row>
    <row r="973" spans="1:5" ht="14.25">
      <c r="A973" s="80">
        <v>2140129</v>
      </c>
      <c r="B973" s="80" t="s">
        <v>819</v>
      </c>
      <c r="C973" s="82">
        <v>0</v>
      </c>
      <c r="D973" s="82"/>
      <c r="E973" s="83"/>
    </row>
    <row r="974" spans="1:5" ht="14.25">
      <c r="A974" s="80">
        <v>2140130</v>
      </c>
      <c r="B974" s="80" t="s">
        <v>820</v>
      </c>
      <c r="C974" s="82">
        <v>0</v>
      </c>
      <c r="D974" s="82"/>
      <c r="E974" s="83"/>
    </row>
    <row r="975" spans="1:5" ht="14.25">
      <c r="A975" s="80">
        <v>2140131</v>
      </c>
      <c r="B975" s="80" t="s">
        <v>821</v>
      </c>
      <c r="C975" s="82">
        <v>0</v>
      </c>
      <c r="D975" s="82"/>
      <c r="E975" s="83"/>
    </row>
    <row r="976" spans="1:5" ht="14.25">
      <c r="A976" s="80">
        <v>2140133</v>
      </c>
      <c r="B976" s="80" t="s">
        <v>822</v>
      </c>
      <c r="C976" s="82">
        <v>0</v>
      </c>
      <c r="D976" s="82"/>
      <c r="E976" s="83"/>
    </row>
    <row r="977" spans="1:5" ht="14.25">
      <c r="A977" s="80">
        <v>2140136</v>
      </c>
      <c r="B977" s="80" t="s">
        <v>823</v>
      </c>
      <c r="C977" s="82">
        <v>722</v>
      </c>
      <c r="D977" s="82">
        <v>790</v>
      </c>
      <c r="E977" s="83">
        <f>(D977/C977-1)*100</f>
        <v>9.418282548476453</v>
      </c>
    </row>
    <row r="978" spans="1:5" ht="14.25">
      <c r="A978" s="80">
        <v>2140138</v>
      </c>
      <c r="B978" s="80" t="s">
        <v>824</v>
      </c>
      <c r="C978" s="82">
        <v>0</v>
      </c>
      <c r="D978" s="82"/>
      <c r="E978" s="83"/>
    </row>
    <row r="979" spans="1:5" ht="14.25">
      <c r="A979" s="80">
        <v>2140199</v>
      </c>
      <c r="B979" s="80" t="s">
        <v>825</v>
      </c>
      <c r="C979" s="82">
        <v>8088</v>
      </c>
      <c r="D979" s="82">
        <v>8081</v>
      </c>
      <c r="E979" s="83">
        <f>(D979/C979-1)*100</f>
        <v>-0.08654797230465139</v>
      </c>
    </row>
    <row r="980" spans="1:5" ht="14.25">
      <c r="A980" s="80">
        <v>21402</v>
      </c>
      <c r="B980" s="80" t="s">
        <v>826</v>
      </c>
      <c r="C980" s="82">
        <v>0</v>
      </c>
      <c r="D980" s="82">
        <f>SUM(D981:D989)</f>
        <v>0</v>
      </c>
      <c r="E980" s="83"/>
    </row>
    <row r="981" spans="1:5" ht="14.25">
      <c r="A981" s="80">
        <v>2140201</v>
      </c>
      <c r="B981" s="80" t="s">
        <v>84</v>
      </c>
      <c r="C981" s="82">
        <v>0</v>
      </c>
      <c r="D981" s="82"/>
      <c r="E981" s="83"/>
    </row>
    <row r="982" spans="1:5" ht="14.25">
      <c r="A982" s="80">
        <v>2140202</v>
      </c>
      <c r="B982" s="80" t="s">
        <v>85</v>
      </c>
      <c r="C982" s="82">
        <v>0</v>
      </c>
      <c r="D982" s="82"/>
      <c r="E982" s="83"/>
    </row>
    <row r="983" spans="1:5" ht="14.25">
      <c r="A983" s="80">
        <v>2140203</v>
      </c>
      <c r="B983" s="80" t="s">
        <v>86</v>
      </c>
      <c r="C983" s="82">
        <v>0</v>
      </c>
      <c r="D983" s="82"/>
      <c r="E983" s="83"/>
    </row>
    <row r="984" spans="1:5" ht="14.25">
      <c r="A984" s="80">
        <v>2140204</v>
      </c>
      <c r="B984" s="80" t="s">
        <v>827</v>
      </c>
      <c r="C984" s="82">
        <v>0</v>
      </c>
      <c r="D984" s="82"/>
      <c r="E984" s="83"/>
    </row>
    <row r="985" spans="1:5" ht="14.25">
      <c r="A985" s="80">
        <v>2140205</v>
      </c>
      <c r="B985" s="80" t="s">
        <v>828</v>
      </c>
      <c r="C985" s="82">
        <v>0</v>
      </c>
      <c r="D985" s="82"/>
      <c r="E985" s="83"/>
    </row>
    <row r="986" spans="1:5" ht="14.25">
      <c r="A986" s="80">
        <v>2140206</v>
      </c>
      <c r="B986" s="80" t="s">
        <v>829</v>
      </c>
      <c r="C986" s="82">
        <v>0</v>
      </c>
      <c r="D986" s="82"/>
      <c r="E986" s="83"/>
    </row>
    <row r="987" spans="1:5" ht="14.25">
      <c r="A987" s="80">
        <v>2140207</v>
      </c>
      <c r="B987" s="80" t="s">
        <v>830</v>
      </c>
      <c r="C987" s="82">
        <v>0</v>
      </c>
      <c r="D987" s="82"/>
      <c r="E987" s="83"/>
    </row>
    <row r="988" spans="1:5" ht="14.25">
      <c r="A988" s="80">
        <v>2140208</v>
      </c>
      <c r="B988" s="80" t="s">
        <v>831</v>
      </c>
      <c r="C988" s="82">
        <v>0</v>
      </c>
      <c r="D988" s="82"/>
      <c r="E988" s="83"/>
    </row>
    <row r="989" spans="1:5" ht="14.25">
      <c r="A989" s="80">
        <v>2140299</v>
      </c>
      <c r="B989" s="80" t="s">
        <v>832</v>
      </c>
      <c r="C989" s="82">
        <v>0</v>
      </c>
      <c r="D989" s="82"/>
      <c r="E989" s="83"/>
    </row>
    <row r="990" spans="1:5" ht="14.25">
      <c r="A990" s="80">
        <v>21403</v>
      </c>
      <c r="B990" s="80" t="s">
        <v>833</v>
      </c>
      <c r="C990" s="82">
        <v>0</v>
      </c>
      <c r="D990" s="82">
        <f>SUM(D991:D999)</f>
        <v>0</v>
      </c>
      <c r="E990" s="83"/>
    </row>
    <row r="991" spans="1:5" ht="14.25">
      <c r="A991" s="80">
        <v>2140301</v>
      </c>
      <c r="B991" s="80" t="s">
        <v>84</v>
      </c>
      <c r="C991" s="82">
        <v>0</v>
      </c>
      <c r="D991" s="82"/>
      <c r="E991" s="83"/>
    </row>
    <row r="992" spans="1:5" ht="14.25">
      <c r="A992" s="80">
        <v>2140302</v>
      </c>
      <c r="B992" s="80" t="s">
        <v>85</v>
      </c>
      <c r="C992" s="82">
        <v>0</v>
      </c>
      <c r="D992" s="82"/>
      <c r="E992" s="83"/>
    </row>
    <row r="993" spans="1:5" ht="14.25">
      <c r="A993" s="80">
        <v>2140303</v>
      </c>
      <c r="B993" s="80" t="s">
        <v>86</v>
      </c>
      <c r="C993" s="82">
        <v>0</v>
      </c>
      <c r="D993" s="82"/>
      <c r="E993" s="83"/>
    </row>
    <row r="994" spans="1:5" ht="14.25">
      <c r="A994" s="80">
        <v>2140304</v>
      </c>
      <c r="B994" s="80" t="s">
        <v>834</v>
      </c>
      <c r="C994" s="82">
        <v>0</v>
      </c>
      <c r="D994" s="82"/>
      <c r="E994" s="83"/>
    </row>
    <row r="995" spans="1:5" ht="14.25">
      <c r="A995" s="80">
        <v>2140305</v>
      </c>
      <c r="B995" s="80" t="s">
        <v>835</v>
      </c>
      <c r="C995" s="82">
        <v>0</v>
      </c>
      <c r="D995" s="82"/>
      <c r="E995" s="83"/>
    </row>
    <row r="996" spans="1:5" ht="14.25">
      <c r="A996" s="80">
        <v>2140306</v>
      </c>
      <c r="B996" s="80" t="s">
        <v>836</v>
      </c>
      <c r="C996" s="82">
        <v>0</v>
      </c>
      <c r="D996" s="82"/>
      <c r="E996" s="83"/>
    </row>
    <row r="997" spans="1:5" ht="14.25">
      <c r="A997" s="80">
        <v>2140307</v>
      </c>
      <c r="B997" s="80" t="s">
        <v>837</v>
      </c>
      <c r="C997" s="82">
        <v>0</v>
      </c>
      <c r="D997" s="82"/>
      <c r="E997" s="83"/>
    </row>
    <row r="998" spans="1:5" ht="14.25">
      <c r="A998" s="80">
        <v>2140308</v>
      </c>
      <c r="B998" s="80" t="s">
        <v>838</v>
      </c>
      <c r="C998" s="82">
        <v>0</v>
      </c>
      <c r="D998" s="82"/>
      <c r="E998" s="83"/>
    </row>
    <row r="999" spans="1:5" ht="14.25">
      <c r="A999" s="80">
        <v>2140399</v>
      </c>
      <c r="B999" s="80" t="s">
        <v>839</v>
      </c>
      <c r="C999" s="82">
        <v>0</v>
      </c>
      <c r="D999" s="82"/>
      <c r="E999" s="83"/>
    </row>
    <row r="1000" spans="1:5" ht="14.25">
      <c r="A1000" s="80">
        <v>21405</v>
      </c>
      <c r="B1000" s="80" t="s">
        <v>840</v>
      </c>
      <c r="C1000" s="82">
        <v>20</v>
      </c>
      <c r="D1000" s="82">
        <f>SUM(D1001:D1006)</f>
        <v>20</v>
      </c>
      <c r="E1000" s="83">
        <f>(D1000/C1000-1)*100</f>
        <v>0</v>
      </c>
    </row>
    <row r="1001" spans="1:5" ht="14.25">
      <c r="A1001" s="80">
        <v>2140501</v>
      </c>
      <c r="B1001" s="80" t="s">
        <v>84</v>
      </c>
      <c r="C1001" s="82">
        <v>0</v>
      </c>
      <c r="D1001" s="82"/>
      <c r="E1001" s="83"/>
    </row>
    <row r="1002" spans="1:5" ht="14.25">
      <c r="A1002" s="80">
        <v>2140502</v>
      </c>
      <c r="B1002" s="80" t="s">
        <v>85</v>
      </c>
      <c r="C1002" s="82">
        <v>0</v>
      </c>
      <c r="D1002" s="82"/>
      <c r="E1002" s="83"/>
    </row>
    <row r="1003" spans="1:5" ht="14.25">
      <c r="A1003" s="80">
        <v>2140503</v>
      </c>
      <c r="B1003" s="80" t="s">
        <v>86</v>
      </c>
      <c r="C1003" s="82">
        <v>0</v>
      </c>
      <c r="D1003" s="82"/>
      <c r="E1003" s="83"/>
    </row>
    <row r="1004" spans="1:5" ht="14.25">
      <c r="A1004" s="80">
        <v>2140504</v>
      </c>
      <c r="B1004" s="80" t="s">
        <v>831</v>
      </c>
      <c r="C1004" s="82">
        <v>0</v>
      </c>
      <c r="D1004" s="82"/>
      <c r="E1004" s="83"/>
    </row>
    <row r="1005" spans="1:5" ht="14.25">
      <c r="A1005" s="80">
        <v>2140505</v>
      </c>
      <c r="B1005" s="80" t="s">
        <v>841</v>
      </c>
      <c r="C1005" s="82">
        <v>0</v>
      </c>
      <c r="D1005" s="82"/>
      <c r="E1005" s="83"/>
    </row>
    <row r="1006" spans="1:5" ht="14.25">
      <c r="A1006" s="80">
        <v>2140599</v>
      </c>
      <c r="B1006" s="80" t="s">
        <v>842</v>
      </c>
      <c r="C1006" s="82">
        <v>20</v>
      </c>
      <c r="D1006" s="82">
        <v>20</v>
      </c>
      <c r="E1006" s="83">
        <f>(D1006/C1006-1)*100</f>
        <v>0</v>
      </c>
    </row>
    <row r="1007" spans="1:5" ht="14.25">
      <c r="A1007" s="80">
        <v>21406</v>
      </c>
      <c r="B1007" s="80" t="s">
        <v>843</v>
      </c>
      <c r="C1007" s="82">
        <v>0</v>
      </c>
      <c r="D1007" s="82">
        <f>SUM(D1008:D1011)</f>
        <v>0</v>
      </c>
      <c r="E1007" s="83"/>
    </row>
    <row r="1008" spans="1:5" ht="14.25">
      <c r="A1008" s="80">
        <v>2140601</v>
      </c>
      <c r="B1008" s="80" t="s">
        <v>844</v>
      </c>
      <c r="C1008" s="82">
        <v>0</v>
      </c>
      <c r="D1008" s="82"/>
      <c r="E1008" s="83"/>
    </row>
    <row r="1009" spans="1:5" ht="14.25">
      <c r="A1009" s="80">
        <v>2140602</v>
      </c>
      <c r="B1009" s="80" t="s">
        <v>845</v>
      </c>
      <c r="C1009" s="82">
        <v>0</v>
      </c>
      <c r="D1009" s="82"/>
      <c r="E1009" s="83"/>
    </row>
    <row r="1010" spans="1:5" ht="14.25">
      <c r="A1010" s="80">
        <v>2140603</v>
      </c>
      <c r="B1010" s="80" t="s">
        <v>846</v>
      </c>
      <c r="C1010" s="82">
        <v>0</v>
      </c>
      <c r="D1010" s="82"/>
      <c r="E1010" s="83"/>
    </row>
    <row r="1011" spans="1:5" ht="14.25">
      <c r="A1011" s="80">
        <v>2140699</v>
      </c>
      <c r="B1011" s="80" t="s">
        <v>847</v>
      </c>
      <c r="C1011" s="82">
        <v>0</v>
      </c>
      <c r="D1011" s="82"/>
      <c r="E1011" s="83"/>
    </row>
    <row r="1012" spans="1:5" ht="14.25">
      <c r="A1012" s="80">
        <v>21499</v>
      </c>
      <c r="B1012" s="80" t="s">
        <v>848</v>
      </c>
      <c r="C1012" s="82">
        <v>50</v>
      </c>
      <c r="D1012" s="82">
        <f>SUM(D1013:D1014)</f>
        <v>1</v>
      </c>
      <c r="E1012" s="83">
        <f>(D1012/C1012-1)*100</f>
        <v>-98</v>
      </c>
    </row>
    <row r="1013" spans="1:5" ht="14.25">
      <c r="A1013" s="80">
        <v>2149901</v>
      </c>
      <c r="B1013" s="80" t="s">
        <v>849</v>
      </c>
      <c r="C1013" s="82">
        <v>0</v>
      </c>
      <c r="D1013" s="82"/>
      <c r="E1013" s="83"/>
    </row>
    <row r="1014" spans="1:5" ht="14.25">
      <c r="A1014" s="80">
        <v>2149999</v>
      </c>
      <c r="B1014" s="80" t="s">
        <v>850</v>
      </c>
      <c r="C1014" s="82">
        <v>50</v>
      </c>
      <c r="D1014" s="82">
        <v>1</v>
      </c>
      <c r="E1014" s="83">
        <f>(D1014/C1014-1)*100</f>
        <v>-98</v>
      </c>
    </row>
    <row r="1015" spans="1:5" ht="14.25">
      <c r="A1015" s="80">
        <v>215</v>
      </c>
      <c r="B1015" s="80" t="s">
        <v>851</v>
      </c>
      <c r="C1015" s="82">
        <v>18614</v>
      </c>
      <c r="D1015" s="82">
        <f>D1016+D1026+D1042+D1047+D1058+D1065+D1073</f>
        <v>2219</v>
      </c>
      <c r="E1015" s="83">
        <f>(D1015/C1015-1)*100</f>
        <v>-88.0788653701515</v>
      </c>
    </row>
    <row r="1016" spans="1:5" ht="14.25">
      <c r="A1016" s="80">
        <v>21501</v>
      </c>
      <c r="B1016" s="80" t="s">
        <v>852</v>
      </c>
      <c r="C1016" s="82">
        <v>0</v>
      </c>
      <c r="D1016" s="82">
        <f>SUM(D1017:D1025)</f>
        <v>0</v>
      </c>
      <c r="E1016" s="83"/>
    </row>
    <row r="1017" spans="1:5" ht="14.25">
      <c r="A1017" s="80">
        <v>2150101</v>
      </c>
      <c r="B1017" s="80" t="s">
        <v>84</v>
      </c>
      <c r="C1017" s="82">
        <v>0</v>
      </c>
      <c r="D1017" s="82"/>
      <c r="E1017" s="83"/>
    </row>
    <row r="1018" spans="1:5" ht="14.25">
      <c r="A1018" s="80">
        <v>2150102</v>
      </c>
      <c r="B1018" s="80" t="s">
        <v>85</v>
      </c>
      <c r="C1018" s="82">
        <v>0</v>
      </c>
      <c r="D1018" s="82"/>
      <c r="E1018" s="83"/>
    </row>
    <row r="1019" spans="1:5" ht="14.25">
      <c r="A1019" s="80">
        <v>2150103</v>
      </c>
      <c r="B1019" s="80" t="s">
        <v>86</v>
      </c>
      <c r="C1019" s="82">
        <v>0</v>
      </c>
      <c r="D1019" s="82"/>
      <c r="E1019" s="83"/>
    </row>
    <row r="1020" spans="1:5" ht="14.25">
      <c r="A1020" s="80">
        <v>2150104</v>
      </c>
      <c r="B1020" s="80" t="s">
        <v>853</v>
      </c>
      <c r="C1020" s="82">
        <v>0</v>
      </c>
      <c r="D1020" s="82"/>
      <c r="E1020" s="83"/>
    </row>
    <row r="1021" spans="1:5" ht="14.25">
      <c r="A1021" s="80">
        <v>2150105</v>
      </c>
      <c r="B1021" s="80" t="s">
        <v>854</v>
      </c>
      <c r="C1021" s="82">
        <v>0</v>
      </c>
      <c r="D1021" s="82"/>
      <c r="E1021" s="83"/>
    </row>
    <row r="1022" spans="1:5" ht="14.25">
      <c r="A1022" s="80">
        <v>2150106</v>
      </c>
      <c r="B1022" s="80" t="s">
        <v>855</v>
      </c>
      <c r="C1022" s="82">
        <v>0</v>
      </c>
      <c r="D1022" s="82"/>
      <c r="E1022" s="83"/>
    </row>
    <row r="1023" spans="1:5" ht="14.25">
      <c r="A1023" s="80">
        <v>2150107</v>
      </c>
      <c r="B1023" s="80" t="s">
        <v>856</v>
      </c>
      <c r="C1023" s="82">
        <v>0</v>
      </c>
      <c r="D1023" s="82"/>
      <c r="E1023" s="83"/>
    </row>
    <row r="1024" spans="1:5" ht="14.25">
      <c r="A1024" s="80">
        <v>2150108</v>
      </c>
      <c r="B1024" s="80" t="s">
        <v>857</v>
      </c>
      <c r="C1024" s="82">
        <v>0</v>
      </c>
      <c r="D1024" s="82"/>
      <c r="E1024" s="83"/>
    </row>
    <row r="1025" spans="1:5" ht="14.25">
      <c r="A1025" s="80">
        <v>2150199</v>
      </c>
      <c r="B1025" s="80" t="s">
        <v>858</v>
      </c>
      <c r="C1025" s="82">
        <v>0</v>
      </c>
      <c r="D1025" s="82"/>
      <c r="E1025" s="83"/>
    </row>
    <row r="1026" spans="1:5" ht="14.25">
      <c r="A1026" s="80">
        <v>21502</v>
      </c>
      <c r="B1026" s="80" t="s">
        <v>859</v>
      </c>
      <c r="C1026" s="82">
        <v>930</v>
      </c>
      <c r="D1026" s="82">
        <f>SUM(D1027:D1041)</f>
        <v>0</v>
      </c>
      <c r="E1026" s="83">
        <f>(D1026/C1026-1)*100</f>
        <v>-100</v>
      </c>
    </row>
    <row r="1027" spans="1:5" ht="14.25">
      <c r="A1027" s="80">
        <v>2150201</v>
      </c>
      <c r="B1027" s="80" t="s">
        <v>84</v>
      </c>
      <c r="C1027" s="82">
        <v>0</v>
      </c>
      <c r="D1027" s="82"/>
      <c r="E1027" s="83"/>
    </row>
    <row r="1028" spans="1:5" ht="14.25">
      <c r="A1028" s="80">
        <v>2150202</v>
      </c>
      <c r="B1028" s="80" t="s">
        <v>85</v>
      </c>
      <c r="C1028" s="82">
        <v>0</v>
      </c>
      <c r="D1028" s="82"/>
      <c r="E1028" s="83"/>
    </row>
    <row r="1029" spans="1:5" ht="14.25">
      <c r="A1029" s="80">
        <v>2150203</v>
      </c>
      <c r="B1029" s="80" t="s">
        <v>86</v>
      </c>
      <c r="C1029" s="82">
        <v>0</v>
      </c>
      <c r="D1029" s="82"/>
      <c r="E1029" s="83"/>
    </row>
    <row r="1030" spans="1:5" ht="14.25">
      <c r="A1030" s="80">
        <v>2150204</v>
      </c>
      <c r="B1030" s="80" t="s">
        <v>860</v>
      </c>
      <c r="C1030" s="82">
        <v>0</v>
      </c>
      <c r="D1030" s="82"/>
      <c r="E1030" s="83"/>
    </row>
    <row r="1031" spans="1:5" ht="14.25">
      <c r="A1031" s="80">
        <v>2150205</v>
      </c>
      <c r="B1031" s="80" t="s">
        <v>861</v>
      </c>
      <c r="C1031" s="82">
        <v>0</v>
      </c>
      <c r="D1031" s="82"/>
      <c r="E1031" s="83"/>
    </row>
    <row r="1032" spans="1:5" ht="14.25">
      <c r="A1032" s="80">
        <v>2150206</v>
      </c>
      <c r="B1032" s="80" t="s">
        <v>862</v>
      </c>
      <c r="C1032" s="82">
        <v>0</v>
      </c>
      <c r="D1032" s="82"/>
      <c r="E1032" s="83"/>
    </row>
    <row r="1033" spans="1:5" ht="14.25">
      <c r="A1033" s="80">
        <v>2150207</v>
      </c>
      <c r="B1033" s="80" t="s">
        <v>863</v>
      </c>
      <c r="C1033" s="82">
        <v>0</v>
      </c>
      <c r="D1033" s="82"/>
      <c r="E1033" s="83"/>
    </row>
    <row r="1034" spans="1:5" ht="14.25">
      <c r="A1034" s="80">
        <v>2150208</v>
      </c>
      <c r="B1034" s="80" t="s">
        <v>864</v>
      </c>
      <c r="C1034" s="82">
        <v>0</v>
      </c>
      <c r="D1034" s="82"/>
      <c r="E1034" s="83"/>
    </row>
    <row r="1035" spans="1:5" ht="14.25">
      <c r="A1035" s="80">
        <v>2150209</v>
      </c>
      <c r="B1035" s="80" t="s">
        <v>865</v>
      </c>
      <c r="C1035" s="82">
        <v>0</v>
      </c>
      <c r="D1035" s="82"/>
      <c r="E1035" s="83"/>
    </row>
    <row r="1036" spans="1:5" ht="14.25">
      <c r="A1036" s="80">
        <v>2150210</v>
      </c>
      <c r="B1036" s="80" t="s">
        <v>866</v>
      </c>
      <c r="C1036" s="82">
        <v>0</v>
      </c>
      <c r="D1036" s="82"/>
      <c r="E1036" s="83"/>
    </row>
    <row r="1037" spans="1:5" ht="14.25">
      <c r="A1037" s="80">
        <v>2150212</v>
      </c>
      <c r="B1037" s="80" t="s">
        <v>867</v>
      </c>
      <c r="C1037" s="82">
        <v>0</v>
      </c>
      <c r="D1037" s="82"/>
      <c r="E1037" s="83"/>
    </row>
    <row r="1038" spans="1:5" ht="14.25">
      <c r="A1038" s="80">
        <v>2150213</v>
      </c>
      <c r="B1038" s="80" t="s">
        <v>868</v>
      </c>
      <c r="C1038" s="82">
        <v>0</v>
      </c>
      <c r="D1038" s="82"/>
      <c r="E1038" s="83"/>
    </row>
    <row r="1039" spans="1:5" ht="14.25">
      <c r="A1039" s="80">
        <v>2150214</v>
      </c>
      <c r="B1039" s="80" t="s">
        <v>869</v>
      </c>
      <c r="C1039" s="82">
        <v>0</v>
      </c>
      <c r="D1039" s="82"/>
      <c r="E1039" s="83"/>
    </row>
    <row r="1040" spans="1:5" ht="14.25">
      <c r="A1040" s="80">
        <v>2150215</v>
      </c>
      <c r="B1040" s="80" t="s">
        <v>870</v>
      </c>
      <c r="C1040" s="82">
        <v>0</v>
      </c>
      <c r="D1040" s="82"/>
      <c r="E1040" s="83"/>
    </row>
    <row r="1041" spans="1:5" ht="14.25">
      <c r="A1041" s="80">
        <v>2150299</v>
      </c>
      <c r="B1041" s="80" t="s">
        <v>871</v>
      </c>
      <c r="C1041" s="82">
        <v>930</v>
      </c>
      <c r="D1041" s="82"/>
      <c r="E1041" s="83">
        <f>(D1041/C1041-1)*100</f>
        <v>-100</v>
      </c>
    </row>
    <row r="1042" spans="1:5" ht="14.25">
      <c r="A1042" s="80">
        <v>21503</v>
      </c>
      <c r="B1042" s="80" t="s">
        <v>872</v>
      </c>
      <c r="C1042" s="82">
        <v>0</v>
      </c>
      <c r="D1042" s="82">
        <f>SUM(D1043:D1046)</f>
        <v>0</v>
      </c>
      <c r="E1042" s="83"/>
    </row>
    <row r="1043" spans="1:5" ht="14.25">
      <c r="A1043" s="80">
        <v>2150301</v>
      </c>
      <c r="B1043" s="80" t="s">
        <v>84</v>
      </c>
      <c r="C1043" s="82">
        <v>0</v>
      </c>
      <c r="D1043" s="82"/>
      <c r="E1043" s="83"/>
    </row>
    <row r="1044" spans="1:5" ht="14.25">
      <c r="A1044" s="80">
        <v>2150302</v>
      </c>
      <c r="B1044" s="80" t="s">
        <v>85</v>
      </c>
      <c r="C1044" s="82">
        <v>0</v>
      </c>
      <c r="D1044" s="82"/>
      <c r="E1044" s="83"/>
    </row>
    <row r="1045" spans="1:5" ht="14.25">
      <c r="A1045" s="80">
        <v>2150303</v>
      </c>
      <c r="B1045" s="80" t="s">
        <v>86</v>
      </c>
      <c r="C1045" s="82">
        <v>0</v>
      </c>
      <c r="D1045" s="82"/>
      <c r="E1045" s="83"/>
    </row>
    <row r="1046" spans="1:5" ht="14.25">
      <c r="A1046" s="80">
        <v>2150399</v>
      </c>
      <c r="B1046" s="80" t="s">
        <v>873</v>
      </c>
      <c r="C1046" s="82">
        <v>0</v>
      </c>
      <c r="D1046" s="82"/>
      <c r="E1046" s="83"/>
    </row>
    <row r="1047" spans="1:5" ht="14.25">
      <c r="A1047" s="80">
        <v>21505</v>
      </c>
      <c r="B1047" s="80" t="s">
        <v>874</v>
      </c>
      <c r="C1047" s="82">
        <v>270</v>
      </c>
      <c r="D1047" s="82">
        <f>SUM(D1048:D1057)</f>
        <v>154</v>
      </c>
      <c r="E1047" s="83">
        <f>(D1047/C1047-1)*100</f>
        <v>-42.96296296296296</v>
      </c>
    </row>
    <row r="1048" spans="1:5" ht="14.25">
      <c r="A1048" s="80">
        <v>2150501</v>
      </c>
      <c r="B1048" s="80" t="s">
        <v>84</v>
      </c>
      <c r="C1048" s="82">
        <v>0</v>
      </c>
      <c r="D1048" s="82"/>
      <c r="E1048" s="83"/>
    </row>
    <row r="1049" spans="1:5" ht="14.25">
      <c r="A1049" s="80">
        <v>2150502</v>
      </c>
      <c r="B1049" s="80" t="s">
        <v>85</v>
      </c>
      <c r="C1049" s="82">
        <v>0</v>
      </c>
      <c r="D1049" s="82"/>
      <c r="E1049" s="83"/>
    </row>
    <row r="1050" spans="1:5" ht="14.25">
      <c r="A1050" s="80">
        <v>2150503</v>
      </c>
      <c r="B1050" s="80" t="s">
        <v>86</v>
      </c>
      <c r="C1050" s="82">
        <v>0</v>
      </c>
      <c r="D1050" s="82"/>
      <c r="E1050" s="83"/>
    </row>
    <row r="1051" spans="1:5" ht="14.25">
      <c r="A1051" s="80">
        <v>2150505</v>
      </c>
      <c r="B1051" s="80" t="s">
        <v>875</v>
      </c>
      <c r="C1051" s="82">
        <v>0</v>
      </c>
      <c r="D1051" s="82"/>
      <c r="E1051" s="83"/>
    </row>
    <row r="1052" spans="1:5" ht="14.25">
      <c r="A1052" s="80">
        <v>2150507</v>
      </c>
      <c r="B1052" s="80" t="s">
        <v>876</v>
      </c>
      <c r="C1052" s="82">
        <v>0</v>
      </c>
      <c r="D1052" s="82"/>
      <c r="E1052" s="83"/>
    </row>
    <row r="1053" spans="1:5" ht="14.25">
      <c r="A1053" s="80">
        <v>2150508</v>
      </c>
      <c r="B1053" s="80" t="s">
        <v>877</v>
      </c>
      <c r="C1053" s="82">
        <v>0</v>
      </c>
      <c r="D1053" s="82"/>
      <c r="E1053" s="83"/>
    </row>
    <row r="1054" spans="1:5" ht="14.25">
      <c r="A1054" s="80">
        <v>2150516</v>
      </c>
      <c r="B1054" s="80" t="s">
        <v>878</v>
      </c>
      <c r="C1054" s="82">
        <v>0</v>
      </c>
      <c r="D1054" s="82"/>
      <c r="E1054" s="83"/>
    </row>
    <row r="1055" spans="1:5" ht="14.25">
      <c r="A1055" s="80">
        <v>2150517</v>
      </c>
      <c r="B1055" s="80" t="s">
        <v>879</v>
      </c>
      <c r="C1055" s="82">
        <v>270</v>
      </c>
      <c r="D1055" s="82">
        <v>154</v>
      </c>
      <c r="E1055" s="83">
        <f>(D1055/C1055-1)*100</f>
        <v>-42.96296296296296</v>
      </c>
    </row>
    <row r="1056" spans="1:5" ht="14.25">
      <c r="A1056" s="80">
        <v>2150550</v>
      </c>
      <c r="B1056" s="80" t="s">
        <v>93</v>
      </c>
      <c r="C1056" s="82">
        <v>0</v>
      </c>
      <c r="D1056" s="82"/>
      <c r="E1056" s="83"/>
    </row>
    <row r="1057" spans="1:5" ht="14.25">
      <c r="A1057" s="80">
        <v>2150599</v>
      </c>
      <c r="B1057" s="80" t="s">
        <v>880</v>
      </c>
      <c r="C1057" s="82">
        <v>0</v>
      </c>
      <c r="D1057" s="82"/>
      <c r="E1057" s="83"/>
    </row>
    <row r="1058" spans="1:5" ht="14.25">
      <c r="A1058" s="80">
        <v>21507</v>
      </c>
      <c r="B1058" s="80" t="s">
        <v>881</v>
      </c>
      <c r="C1058" s="84">
        <v>498</v>
      </c>
      <c r="D1058" s="82">
        <f>SUM(D1059:D1064)</f>
        <v>510</v>
      </c>
      <c r="E1058" s="83">
        <f>(D1058/C1058-1)*100</f>
        <v>2.4096385542168752</v>
      </c>
    </row>
    <row r="1059" spans="1:5" ht="14.25">
      <c r="A1059" s="80">
        <v>2150701</v>
      </c>
      <c r="B1059" s="80" t="s">
        <v>84</v>
      </c>
      <c r="C1059" s="82">
        <v>0</v>
      </c>
      <c r="D1059" s="82"/>
      <c r="E1059" s="83"/>
    </row>
    <row r="1060" spans="1:5" ht="14.25">
      <c r="A1060" s="80">
        <v>2150702</v>
      </c>
      <c r="B1060" s="80" t="s">
        <v>85</v>
      </c>
      <c r="C1060" s="82">
        <v>0</v>
      </c>
      <c r="D1060" s="82"/>
      <c r="E1060" s="83"/>
    </row>
    <row r="1061" spans="1:5" ht="14.25">
      <c r="A1061" s="80">
        <v>2150703</v>
      </c>
      <c r="B1061" s="80" t="s">
        <v>86</v>
      </c>
      <c r="C1061" s="82">
        <v>0</v>
      </c>
      <c r="D1061" s="82"/>
      <c r="E1061" s="83"/>
    </row>
    <row r="1062" spans="1:5" ht="14.25">
      <c r="A1062" s="80">
        <v>2150704</v>
      </c>
      <c r="B1062" s="80" t="s">
        <v>882</v>
      </c>
      <c r="C1062" s="82">
        <v>0</v>
      </c>
      <c r="D1062" s="82"/>
      <c r="E1062" s="83"/>
    </row>
    <row r="1063" spans="1:5" ht="14.25">
      <c r="A1063" s="80">
        <v>2150705</v>
      </c>
      <c r="B1063" s="80" t="s">
        <v>883</v>
      </c>
      <c r="C1063" s="82">
        <v>0</v>
      </c>
      <c r="D1063" s="82"/>
      <c r="E1063" s="83"/>
    </row>
    <row r="1064" spans="1:5" ht="14.25">
      <c r="A1064" s="80">
        <v>2150799</v>
      </c>
      <c r="B1064" s="80" t="s">
        <v>884</v>
      </c>
      <c r="C1064" s="82">
        <v>498</v>
      </c>
      <c r="D1064" s="82">
        <v>510</v>
      </c>
      <c r="E1064" s="83">
        <f>(D1064/C1064-1)*100</f>
        <v>2.4096385542168752</v>
      </c>
    </row>
    <row r="1065" spans="1:5" ht="14.25">
      <c r="A1065" s="80">
        <v>21508</v>
      </c>
      <c r="B1065" s="80" t="s">
        <v>885</v>
      </c>
      <c r="C1065" s="82">
        <v>7266</v>
      </c>
      <c r="D1065" s="82">
        <f>SUM(D1066:D1072)</f>
        <v>1552</v>
      </c>
      <c r="E1065" s="83">
        <f>(D1065/C1065-1)*100</f>
        <v>-78.64024222405726</v>
      </c>
    </row>
    <row r="1066" spans="1:5" ht="14.25">
      <c r="A1066" s="80">
        <v>2150801</v>
      </c>
      <c r="B1066" s="80" t="s">
        <v>84</v>
      </c>
      <c r="C1066" s="82">
        <v>0</v>
      </c>
      <c r="D1066" s="82"/>
      <c r="E1066" s="83"/>
    </row>
    <row r="1067" spans="1:5" ht="14.25">
      <c r="A1067" s="80">
        <v>2150802</v>
      </c>
      <c r="B1067" s="80" t="s">
        <v>85</v>
      </c>
      <c r="C1067" s="82">
        <v>0</v>
      </c>
      <c r="D1067" s="82"/>
      <c r="E1067" s="83"/>
    </row>
    <row r="1068" spans="1:5" ht="14.25">
      <c r="A1068" s="80">
        <v>2150803</v>
      </c>
      <c r="B1068" s="80" t="s">
        <v>86</v>
      </c>
      <c r="C1068" s="82">
        <v>0</v>
      </c>
      <c r="D1068" s="82"/>
      <c r="E1068" s="83"/>
    </row>
    <row r="1069" spans="1:5" ht="14.25">
      <c r="A1069" s="80">
        <v>2150804</v>
      </c>
      <c r="B1069" s="80" t="s">
        <v>886</v>
      </c>
      <c r="C1069" s="82">
        <v>0</v>
      </c>
      <c r="D1069" s="82"/>
      <c r="E1069" s="83"/>
    </row>
    <row r="1070" spans="1:5" ht="14.25">
      <c r="A1070" s="80">
        <v>2150805</v>
      </c>
      <c r="B1070" s="80" t="s">
        <v>887</v>
      </c>
      <c r="C1070" s="82">
        <v>5484</v>
      </c>
      <c r="D1070" s="82">
        <v>1552</v>
      </c>
      <c r="E1070" s="83">
        <f>(D1070/C1070-1)*100</f>
        <v>-71.69948942377826</v>
      </c>
    </row>
    <row r="1071" spans="1:5" ht="14.25">
      <c r="A1071" s="80">
        <v>2150806</v>
      </c>
      <c r="B1071" s="80" t="s">
        <v>888</v>
      </c>
      <c r="C1071" s="82">
        <v>0</v>
      </c>
      <c r="D1071" s="82"/>
      <c r="E1071" s="83"/>
    </row>
    <row r="1072" spans="1:5" ht="14.25">
      <c r="A1072" s="80">
        <v>2150899</v>
      </c>
      <c r="B1072" s="80" t="s">
        <v>889</v>
      </c>
      <c r="C1072" s="82">
        <v>1782</v>
      </c>
      <c r="D1072" s="82"/>
      <c r="E1072" s="83">
        <f>(D1072/C1072-1)*100</f>
        <v>-100</v>
      </c>
    </row>
    <row r="1073" spans="1:5" ht="14.25">
      <c r="A1073" s="80">
        <v>21599</v>
      </c>
      <c r="B1073" s="80" t="s">
        <v>890</v>
      </c>
      <c r="C1073" s="82">
        <v>9650</v>
      </c>
      <c r="D1073" s="82">
        <f>SUM(D1074:D1078)</f>
        <v>3</v>
      </c>
      <c r="E1073" s="83">
        <f>(D1073/C1073-1)*100</f>
        <v>-99.96891191709845</v>
      </c>
    </row>
    <row r="1074" spans="1:5" ht="14.25">
      <c r="A1074" s="80">
        <v>2159901</v>
      </c>
      <c r="B1074" s="80" t="s">
        <v>891</v>
      </c>
      <c r="C1074" s="82">
        <v>0</v>
      </c>
      <c r="D1074" s="82"/>
      <c r="E1074" s="83"/>
    </row>
    <row r="1075" spans="1:5" ht="14.25">
      <c r="A1075" s="80">
        <v>2159904</v>
      </c>
      <c r="B1075" s="80" t="s">
        <v>892</v>
      </c>
      <c r="C1075" s="82">
        <v>276</v>
      </c>
      <c r="D1075" s="82"/>
      <c r="E1075" s="83">
        <f>(D1075/C1075-1)*100</f>
        <v>-100</v>
      </c>
    </row>
    <row r="1076" spans="1:5" ht="14.25">
      <c r="A1076" s="80">
        <v>2159905</v>
      </c>
      <c r="B1076" s="80" t="s">
        <v>893</v>
      </c>
      <c r="C1076" s="82">
        <v>0</v>
      </c>
      <c r="D1076" s="82"/>
      <c r="E1076" s="83"/>
    </row>
    <row r="1077" spans="1:5" ht="14.25">
      <c r="A1077" s="80">
        <v>2159906</v>
      </c>
      <c r="B1077" s="80" t="s">
        <v>894</v>
      </c>
      <c r="C1077" s="82">
        <v>0</v>
      </c>
      <c r="D1077" s="82"/>
      <c r="E1077" s="83"/>
    </row>
    <row r="1078" spans="1:5" ht="14.25">
      <c r="A1078" s="80">
        <v>2159999</v>
      </c>
      <c r="B1078" s="80" t="s">
        <v>895</v>
      </c>
      <c r="C1078" s="82">
        <v>9374</v>
      </c>
      <c r="D1078" s="82">
        <v>3</v>
      </c>
      <c r="E1078" s="83">
        <f>(D1078/C1078-1)*100</f>
        <v>-99.96799658630255</v>
      </c>
    </row>
    <row r="1079" spans="1:5" ht="14.25">
      <c r="A1079" s="80">
        <v>216</v>
      </c>
      <c r="B1079" s="80" t="s">
        <v>896</v>
      </c>
      <c r="C1079" s="82">
        <v>7368</v>
      </c>
      <c r="D1079" s="82">
        <f>D1080+D1090+D1096</f>
        <v>4353</v>
      </c>
      <c r="E1079" s="83">
        <f>(D1079/C1079-1)*100</f>
        <v>-40.920195439739416</v>
      </c>
    </row>
    <row r="1080" spans="1:5" ht="14.25">
      <c r="A1080" s="80">
        <v>21602</v>
      </c>
      <c r="B1080" s="80" t="s">
        <v>897</v>
      </c>
      <c r="C1080" s="82">
        <v>1480</v>
      </c>
      <c r="D1080" s="82">
        <f>SUM(D1081:D1089)</f>
        <v>367</v>
      </c>
      <c r="E1080" s="83">
        <f>(D1080/C1080-1)*100</f>
        <v>-75.20270270270271</v>
      </c>
    </row>
    <row r="1081" spans="1:5" ht="14.25">
      <c r="A1081" s="80">
        <v>2160201</v>
      </c>
      <c r="B1081" s="80" t="s">
        <v>84</v>
      </c>
      <c r="C1081" s="82">
        <v>0</v>
      </c>
      <c r="D1081" s="82"/>
      <c r="E1081" s="83"/>
    </row>
    <row r="1082" spans="1:5" ht="14.25">
      <c r="A1082" s="80">
        <v>2160202</v>
      </c>
      <c r="B1082" s="80" t="s">
        <v>85</v>
      </c>
      <c r="C1082" s="82">
        <v>17</v>
      </c>
      <c r="D1082" s="82"/>
      <c r="E1082" s="83">
        <f>(D1082/C1082-1)*100</f>
        <v>-100</v>
      </c>
    </row>
    <row r="1083" spans="1:5" ht="14.25">
      <c r="A1083" s="80">
        <v>2160203</v>
      </c>
      <c r="B1083" s="80" t="s">
        <v>86</v>
      </c>
      <c r="C1083" s="82">
        <v>0</v>
      </c>
      <c r="D1083" s="82"/>
      <c r="E1083" s="83"/>
    </row>
    <row r="1084" spans="1:5" ht="14.25">
      <c r="A1084" s="80">
        <v>2160216</v>
      </c>
      <c r="B1084" s="80" t="s">
        <v>898</v>
      </c>
      <c r="C1084" s="82">
        <v>0</v>
      </c>
      <c r="D1084" s="82"/>
      <c r="E1084" s="83"/>
    </row>
    <row r="1085" spans="1:5" ht="14.25">
      <c r="A1085" s="80">
        <v>2160217</v>
      </c>
      <c r="B1085" s="80" t="s">
        <v>899</v>
      </c>
      <c r="C1085" s="82">
        <v>0</v>
      </c>
      <c r="D1085" s="82"/>
      <c r="E1085" s="83"/>
    </row>
    <row r="1086" spans="1:5" ht="14.25">
      <c r="A1086" s="80">
        <v>2160218</v>
      </c>
      <c r="B1086" s="80" t="s">
        <v>900</v>
      </c>
      <c r="C1086" s="82">
        <v>0</v>
      </c>
      <c r="D1086" s="82"/>
      <c r="E1086" s="83"/>
    </row>
    <row r="1087" spans="1:5" ht="14.25">
      <c r="A1087" s="80">
        <v>2160219</v>
      </c>
      <c r="B1087" s="80" t="s">
        <v>901</v>
      </c>
      <c r="C1087" s="82">
        <v>0</v>
      </c>
      <c r="D1087" s="82"/>
      <c r="E1087" s="83"/>
    </row>
    <row r="1088" spans="1:5" ht="14.25">
      <c r="A1088" s="80">
        <v>2160250</v>
      </c>
      <c r="B1088" s="80" t="s">
        <v>93</v>
      </c>
      <c r="C1088" s="82">
        <v>0</v>
      </c>
      <c r="D1088" s="82"/>
      <c r="E1088" s="83"/>
    </row>
    <row r="1089" spans="1:5" ht="14.25">
      <c r="A1089" s="80">
        <v>2160299</v>
      </c>
      <c r="B1089" s="80" t="s">
        <v>902</v>
      </c>
      <c r="C1089" s="82">
        <v>1463</v>
      </c>
      <c r="D1089" s="82">
        <v>367</v>
      </c>
      <c r="E1089" s="83">
        <f>(D1089/C1089-1)*100</f>
        <v>-74.91455912508545</v>
      </c>
    </row>
    <row r="1090" spans="1:5" ht="14.25">
      <c r="A1090" s="80">
        <v>21606</v>
      </c>
      <c r="B1090" s="80" t="s">
        <v>903</v>
      </c>
      <c r="C1090" s="82">
        <v>690</v>
      </c>
      <c r="D1090" s="82">
        <f>SUM(D1091:D1095)</f>
        <v>76</v>
      </c>
      <c r="E1090" s="83">
        <f>(D1090/C1090-1)*100</f>
        <v>-88.98550724637681</v>
      </c>
    </row>
    <row r="1091" spans="1:5" ht="14.25">
      <c r="A1091" s="80">
        <v>2160601</v>
      </c>
      <c r="B1091" s="80" t="s">
        <v>84</v>
      </c>
      <c r="C1091" s="82">
        <v>0</v>
      </c>
      <c r="D1091" s="82"/>
      <c r="E1091" s="83"/>
    </row>
    <row r="1092" spans="1:5" ht="14.25">
      <c r="A1092" s="80">
        <v>2160602</v>
      </c>
      <c r="B1092" s="80" t="s">
        <v>85</v>
      </c>
      <c r="C1092" s="82">
        <v>690</v>
      </c>
      <c r="D1092" s="82">
        <v>76</v>
      </c>
      <c r="E1092" s="83">
        <f>(D1092/C1092-1)*100</f>
        <v>-88.98550724637681</v>
      </c>
    </row>
    <row r="1093" spans="1:5" ht="14.25">
      <c r="A1093" s="80">
        <v>2160603</v>
      </c>
      <c r="B1093" s="80" t="s">
        <v>86</v>
      </c>
      <c r="C1093" s="82">
        <v>0</v>
      </c>
      <c r="D1093" s="82"/>
      <c r="E1093" s="83"/>
    </row>
    <row r="1094" spans="1:5" ht="14.25">
      <c r="A1094" s="80">
        <v>2160607</v>
      </c>
      <c r="B1094" s="80" t="s">
        <v>904</v>
      </c>
      <c r="C1094" s="82">
        <v>0</v>
      </c>
      <c r="D1094" s="82"/>
      <c r="E1094" s="83"/>
    </row>
    <row r="1095" spans="1:5" ht="14.25">
      <c r="A1095" s="80">
        <v>2160699</v>
      </c>
      <c r="B1095" s="80" t="s">
        <v>905</v>
      </c>
      <c r="C1095" s="82">
        <v>0</v>
      </c>
      <c r="D1095" s="82"/>
      <c r="E1095" s="83"/>
    </row>
    <row r="1096" spans="1:5" ht="14.25">
      <c r="A1096" s="80">
        <v>21699</v>
      </c>
      <c r="B1096" s="80" t="s">
        <v>906</v>
      </c>
      <c r="C1096" s="82">
        <v>5198</v>
      </c>
      <c r="D1096" s="82">
        <f>SUM(D1097:D1098)</f>
        <v>3910</v>
      </c>
      <c r="E1096" s="83">
        <f>(D1096/C1096-1)*100</f>
        <v>-24.77876106194691</v>
      </c>
    </row>
    <row r="1097" spans="1:5" ht="14.25">
      <c r="A1097" s="80">
        <v>2169901</v>
      </c>
      <c r="B1097" s="80" t="s">
        <v>907</v>
      </c>
      <c r="C1097" s="82">
        <v>0</v>
      </c>
      <c r="D1097" s="82"/>
      <c r="E1097" s="83"/>
    </row>
    <row r="1098" spans="1:5" ht="14.25">
      <c r="A1098" s="80">
        <v>2169999</v>
      </c>
      <c r="B1098" s="80" t="s">
        <v>908</v>
      </c>
      <c r="C1098" s="82">
        <v>5198</v>
      </c>
      <c r="D1098" s="82">
        <v>3910</v>
      </c>
      <c r="E1098" s="83">
        <f>(D1098/C1098-1)*100</f>
        <v>-24.77876106194691</v>
      </c>
    </row>
    <row r="1099" spans="1:5" ht="14.25">
      <c r="A1099" s="80">
        <v>217</v>
      </c>
      <c r="B1099" s="80" t="s">
        <v>909</v>
      </c>
      <c r="C1099" s="82">
        <v>5188</v>
      </c>
      <c r="D1099" s="82">
        <f>D1100+D1107+D1117+D1123+D1126</f>
        <v>9795</v>
      </c>
      <c r="E1099" s="83">
        <f>(D1099/C1099-1)*100</f>
        <v>88.80107941403239</v>
      </c>
    </row>
    <row r="1100" spans="1:5" ht="14.25">
      <c r="A1100" s="80">
        <v>21701</v>
      </c>
      <c r="B1100" s="80" t="s">
        <v>910</v>
      </c>
      <c r="C1100" s="82">
        <v>186</v>
      </c>
      <c r="D1100" s="82">
        <f>SUM(D1101:D1106)</f>
        <v>191</v>
      </c>
      <c r="E1100" s="83">
        <f>(D1100/C1100-1)*100</f>
        <v>2.6881720430107503</v>
      </c>
    </row>
    <row r="1101" spans="1:5" ht="14.25">
      <c r="A1101" s="80">
        <v>2170101</v>
      </c>
      <c r="B1101" s="80" t="s">
        <v>84</v>
      </c>
      <c r="C1101" s="82">
        <v>0</v>
      </c>
      <c r="D1101" s="82"/>
      <c r="E1101" s="83"/>
    </row>
    <row r="1102" spans="1:5" ht="14.25">
      <c r="A1102" s="80">
        <v>2170102</v>
      </c>
      <c r="B1102" s="80" t="s">
        <v>85</v>
      </c>
      <c r="C1102" s="82">
        <v>0</v>
      </c>
      <c r="D1102" s="82"/>
      <c r="E1102" s="83"/>
    </row>
    <row r="1103" spans="1:5" ht="14.25">
      <c r="A1103" s="80">
        <v>2170103</v>
      </c>
      <c r="B1103" s="80" t="s">
        <v>86</v>
      </c>
      <c r="C1103" s="82">
        <v>0</v>
      </c>
      <c r="D1103" s="82"/>
      <c r="E1103" s="83"/>
    </row>
    <row r="1104" spans="1:5" ht="14.25">
      <c r="A1104" s="80">
        <v>2170104</v>
      </c>
      <c r="B1104" s="80" t="s">
        <v>911</v>
      </c>
      <c r="C1104" s="82">
        <v>0</v>
      </c>
      <c r="D1104" s="82"/>
      <c r="E1104" s="83"/>
    </row>
    <row r="1105" spans="1:5" ht="14.25">
      <c r="A1105" s="80">
        <v>2170150</v>
      </c>
      <c r="B1105" s="80" t="s">
        <v>93</v>
      </c>
      <c r="C1105" s="82">
        <v>186</v>
      </c>
      <c r="D1105" s="82">
        <v>191</v>
      </c>
      <c r="E1105" s="83">
        <f>(D1105/C1105-1)*100</f>
        <v>2.6881720430107503</v>
      </c>
    </row>
    <row r="1106" spans="1:5" ht="14.25">
      <c r="A1106" s="80">
        <v>2170199</v>
      </c>
      <c r="B1106" s="80" t="s">
        <v>912</v>
      </c>
      <c r="C1106" s="82">
        <v>0</v>
      </c>
      <c r="D1106" s="82"/>
      <c r="E1106" s="83"/>
    </row>
    <row r="1107" spans="1:5" ht="14.25">
      <c r="A1107" s="80">
        <v>21702</v>
      </c>
      <c r="B1107" s="80" t="s">
        <v>913</v>
      </c>
      <c r="C1107" s="82">
        <v>0</v>
      </c>
      <c r="D1107" s="82">
        <f>SUM(D1108:D1116)</f>
        <v>0</v>
      </c>
      <c r="E1107" s="83"/>
    </row>
    <row r="1108" spans="1:5" ht="14.25">
      <c r="A1108" s="80">
        <v>2170201</v>
      </c>
      <c r="B1108" s="80" t="s">
        <v>914</v>
      </c>
      <c r="C1108" s="82">
        <v>0</v>
      </c>
      <c r="D1108" s="82"/>
      <c r="E1108" s="83"/>
    </row>
    <row r="1109" spans="1:5" ht="14.25">
      <c r="A1109" s="80">
        <v>2170202</v>
      </c>
      <c r="B1109" s="80" t="s">
        <v>915</v>
      </c>
      <c r="C1109" s="82">
        <v>0</v>
      </c>
      <c r="D1109" s="82"/>
      <c r="E1109" s="83"/>
    </row>
    <row r="1110" spans="1:5" ht="14.25">
      <c r="A1110" s="80">
        <v>2170203</v>
      </c>
      <c r="B1110" s="80" t="s">
        <v>916</v>
      </c>
      <c r="C1110" s="82">
        <v>0</v>
      </c>
      <c r="D1110" s="82"/>
      <c r="E1110" s="83"/>
    </row>
    <row r="1111" spans="1:5" ht="14.25">
      <c r="A1111" s="80">
        <v>2170204</v>
      </c>
      <c r="B1111" s="80" t="s">
        <v>917</v>
      </c>
      <c r="C1111" s="82">
        <v>0</v>
      </c>
      <c r="D1111" s="82"/>
      <c r="E1111" s="83"/>
    </row>
    <row r="1112" spans="1:5" ht="14.25">
      <c r="A1112" s="80">
        <v>2170205</v>
      </c>
      <c r="B1112" s="80" t="s">
        <v>918</v>
      </c>
      <c r="C1112" s="82">
        <v>0</v>
      </c>
      <c r="D1112" s="82"/>
      <c r="E1112" s="83"/>
    </row>
    <row r="1113" spans="1:5" ht="14.25">
      <c r="A1113" s="80">
        <v>2170206</v>
      </c>
      <c r="B1113" s="80" t="s">
        <v>919</v>
      </c>
      <c r="C1113" s="82">
        <v>0</v>
      </c>
      <c r="D1113" s="82"/>
      <c r="E1113" s="83"/>
    </row>
    <row r="1114" spans="1:5" ht="14.25">
      <c r="A1114" s="80">
        <v>2170207</v>
      </c>
      <c r="B1114" s="80" t="s">
        <v>920</v>
      </c>
      <c r="C1114" s="82">
        <v>0</v>
      </c>
      <c r="D1114" s="82"/>
      <c r="E1114" s="83"/>
    </row>
    <row r="1115" spans="1:5" ht="14.25">
      <c r="A1115" s="80">
        <v>2170208</v>
      </c>
      <c r="B1115" s="80" t="s">
        <v>921</v>
      </c>
      <c r="C1115" s="82">
        <v>0</v>
      </c>
      <c r="D1115" s="82"/>
      <c r="E1115" s="83"/>
    </row>
    <row r="1116" spans="1:5" ht="14.25">
      <c r="A1116" s="80">
        <v>2170299</v>
      </c>
      <c r="B1116" s="80" t="s">
        <v>922</v>
      </c>
      <c r="C1116" s="82">
        <v>0</v>
      </c>
      <c r="D1116" s="82"/>
      <c r="E1116" s="83"/>
    </row>
    <row r="1117" spans="1:5" ht="14.25">
      <c r="A1117" s="80">
        <v>21703</v>
      </c>
      <c r="B1117" s="80" t="s">
        <v>923</v>
      </c>
      <c r="C1117" s="82">
        <v>347</v>
      </c>
      <c r="D1117" s="82">
        <f>SUM(D1118:D1122)</f>
        <v>700</v>
      </c>
      <c r="E1117" s="83">
        <f>(D1117/C1117-1)*100</f>
        <v>101.72910662824206</v>
      </c>
    </row>
    <row r="1118" spans="1:5" ht="14.25">
      <c r="A1118" s="80">
        <v>2170301</v>
      </c>
      <c r="B1118" s="80" t="s">
        <v>924</v>
      </c>
      <c r="C1118" s="82">
        <v>0</v>
      </c>
      <c r="D1118" s="82"/>
      <c r="E1118" s="83"/>
    </row>
    <row r="1119" spans="1:5" ht="14.25">
      <c r="A1119" s="80">
        <v>2170302</v>
      </c>
      <c r="B1119" s="80" t="s">
        <v>925</v>
      </c>
      <c r="C1119" s="82">
        <v>0</v>
      </c>
      <c r="D1119" s="82"/>
      <c r="E1119" s="83"/>
    </row>
    <row r="1120" spans="1:5" ht="14.25">
      <c r="A1120" s="80">
        <v>2170303</v>
      </c>
      <c r="B1120" s="80" t="s">
        <v>926</v>
      </c>
      <c r="C1120" s="82">
        <v>0</v>
      </c>
      <c r="D1120" s="82"/>
      <c r="E1120" s="83"/>
    </row>
    <row r="1121" spans="1:5" ht="14.25">
      <c r="A1121" s="80">
        <v>2170304</v>
      </c>
      <c r="B1121" s="80" t="s">
        <v>927</v>
      </c>
      <c r="C1121" s="82">
        <v>0</v>
      </c>
      <c r="D1121" s="82"/>
      <c r="E1121" s="83"/>
    </row>
    <row r="1122" spans="1:5" ht="14.25">
      <c r="A1122" s="80">
        <v>2170399</v>
      </c>
      <c r="B1122" s="80" t="s">
        <v>928</v>
      </c>
      <c r="C1122" s="82">
        <v>347</v>
      </c>
      <c r="D1122" s="82">
        <v>700</v>
      </c>
      <c r="E1122" s="83">
        <f>(D1122/C1122-1)*100</f>
        <v>101.72910662824206</v>
      </c>
    </row>
    <row r="1123" spans="1:5" ht="14.25">
      <c r="A1123" s="80">
        <v>21704</v>
      </c>
      <c r="B1123" s="80" t="s">
        <v>929</v>
      </c>
      <c r="C1123" s="82">
        <v>0</v>
      </c>
      <c r="D1123" s="82">
        <f>SUM(D1124:D1125)</f>
        <v>0</v>
      </c>
      <c r="E1123" s="83"/>
    </row>
    <row r="1124" spans="1:5" ht="14.25">
      <c r="A1124" s="80">
        <v>2170401</v>
      </c>
      <c r="B1124" s="80" t="s">
        <v>930</v>
      </c>
      <c r="C1124" s="82">
        <v>0</v>
      </c>
      <c r="D1124" s="82"/>
      <c r="E1124" s="83"/>
    </row>
    <row r="1125" spans="1:5" ht="14.25">
      <c r="A1125" s="80">
        <v>2170499</v>
      </c>
      <c r="B1125" s="80" t="s">
        <v>931</v>
      </c>
      <c r="C1125" s="82">
        <v>0</v>
      </c>
      <c r="D1125" s="82"/>
      <c r="E1125" s="83"/>
    </row>
    <row r="1126" spans="1:5" ht="14.25">
      <c r="A1126" s="80">
        <v>21799</v>
      </c>
      <c r="B1126" s="80" t="s">
        <v>932</v>
      </c>
      <c r="C1126" s="82">
        <v>4655</v>
      </c>
      <c r="D1126" s="82">
        <f>D1127+D1128</f>
        <v>8904</v>
      </c>
      <c r="E1126" s="83">
        <f>(D1126/C1126-1)*100</f>
        <v>91.2781954887218</v>
      </c>
    </row>
    <row r="1127" spans="1:5" ht="14.25">
      <c r="A1127" s="80">
        <v>2179902</v>
      </c>
      <c r="B1127" s="80" t="s">
        <v>933</v>
      </c>
      <c r="C1127" s="82">
        <v>0</v>
      </c>
      <c r="D1127" s="82"/>
      <c r="E1127" s="83"/>
    </row>
    <row r="1128" spans="1:5" ht="14.25">
      <c r="A1128" s="80">
        <v>2179999</v>
      </c>
      <c r="B1128" s="80" t="s">
        <v>934</v>
      </c>
      <c r="C1128" s="82">
        <v>4655</v>
      </c>
      <c r="D1128" s="82">
        <v>8904</v>
      </c>
      <c r="E1128" s="83">
        <f>(D1128/C1128-1)*100</f>
        <v>91.2781954887218</v>
      </c>
    </row>
    <row r="1129" spans="1:5" ht="14.25">
      <c r="A1129" s="80">
        <v>219</v>
      </c>
      <c r="B1129" s="80" t="s">
        <v>935</v>
      </c>
      <c r="C1129" s="82">
        <v>1718</v>
      </c>
      <c r="D1129" s="82">
        <f>SUM(D1130:D1138)</f>
        <v>1718</v>
      </c>
      <c r="E1129" s="83">
        <f>(D1129/C1129-1)*100</f>
        <v>0</v>
      </c>
    </row>
    <row r="1130" spans="1:5" ht="14.25">
      <c r="A1130" s="80">
        <v>21901</v>
      </c>
      <c r="B1130" s="80" t="s">
        <v>936</v>
      </c>
      <c r="C1130" s="82">
        <v>1718</v>
      </c>
      <c r="D1130" s="82">
        <v>1718</v>
      </c>
      <c r="E1130" s="83">
        <f>(D1130/C1130-1)*100</f>
        <v>0</v>
      </c>
    </row>
    <row r="1131" spans="1:5" ht="14.25">
      <c r="A1131" s="80">
        <v>21902</v>
      </c>
      <c r="B1131" s="80" t="s">
        <v>937</v>
      </c>
      <c r="C1131" s="82">
        <v>0</v>
      </c>
      <c r="D1131" s="82"/>
      <c r="E1131" s="83"/>
    </row>
    <row r="1132" spans="1:5" ht="14.25">
      <c r="A1132" s="80">
        <v>21903</v>
      </c>
      <c r="B1132" s="80" t="s">
        <v>938</v>
      </c>
      <c r="C1132" s="82">
        <v>0</v>
      </c>
      <c r="D1132" s="82"/>
      <c r="E1132" s="83"/>
    </row>
    <row r="1133" spans="1:5" ht="14.25">
      <c r="A1133" s="80">
        <v>21904</v>
      </c>
      <c r="B1133" s="80" t="s">
        <v>939</v>
      </c>
      <c r="C1133" s="82">
        <v>0</v>
      </c>
      <c r="D1133" s="82"/>
      <c r="E1133" s="83"/>
    </row>
    <row r="1134" spans="1:5" ht="14.25">
      <c r="A1134" s="80">
        <v>21905</v>
      </c>
      <c r="B1134" s="80" t="s">
        <v>940</v>
      </c>
      <c r="C1134" s="82">
        <v>0</v>
      </c>
      <c r="D1134" s="82"/>
      <c r="E1134" s="83"/>
    </row>
    <row r="1135" spans="1:5" ht="14.25">
      <c r="A1135" s="80">
        <v>21906</v>
      </c>
      <c r="B1135" s="80" t="s">
        <v>716</v>
      </c>
      <c r="C1135" s="82">
        <v>0</v>
      </c>
      <c r="D1135" s="82"/>
      <c r="E1135" s="83"/>
    </row>
    <row r="1136" spans="1:5" ht="14.25">
      <c r="A1136" s="80">
        <v>21907</v>
      </c>
      <c r="B1136" s="80" t="s">
        <v>941</v>
      </c>
      <c r="C1136" s="82">
        <v>0</v>
      </c>
      <c r="D1136" s="82"/>
      <c r="E1136" s="83"/>
    </row>
    <row r="1137" spans="1:5" ht="14.25">
      <c r="A1137" s="80">
        <v>21908</v>
      </c>
      <c r="B1137" s="80" t="s">
        <v>942</v>
      </c>
      <c r="C1137" s="82">
        <v>0</v>
      </c>
      <c r="D1137" s="82"/>
      <c r="E1137" s="83"/>
    </row>
    <row r="1138" spans="1:5" ht="14.25">
      <c r="A1138" s="80">
        <v>21999</v>
      </c>
      <c r="B1138" s="80" t="s">
        <v>943</v>
      </c>
      <c r="C1138" s="82">
        <v>0</v>
      </c>
      <c r="D1138" s="82"/>
      <c r="E1138" s="83"/>
    </row>
    <row r="1139" spans="1:5" ht="14.25">
      <c r="A1139" s="80">
        <v>220</v>
      </c>
      <c r="B1139" s="80" t="s">
        <v>944</v>
      </c>
      <c r="C1139" s="82">
        <v>6854</v>
      </c>
      <c r="D1139" s="82">
        <f>D1140+D1167+D1182</f>
        <v>7339</v>
      </c>
      <c r="E1139" s="83">
        <f>(D1139/C1139-1)*100</f>
        <v>7.076159906623869</v>
      </c>
    </row>
    <row r="1140" spans="1:5" ht="14.25">
      <c r="A1140" s="80">
        <v>22001</v>
      </c>
      <c r="B1140" s="80" t="s">
        <v>945</v>
      </c>
      <c r="C1140" s="82">
        <v>6282</v>
      </c>
      <c r="D1140" s="82">
        <f>SUM(D1141:D1166)</f>
        <v>6867</v>
      </c>
      <c r="E1140" s="83">
        <f>(D1140/C1140-1)*100</f>
        <v>9.312320916905437</v>
      </c>
    </row>
    <row r="1141" spans="1:5" ht="14.25">
      <c r="A1141" s="80">
        <v>2200101</v>
      </c>
      <c r="B1141" s="80" t="s">
        <v>84</v>
      </c>
      <c r="C1141" s="82">
        <v>2158</v>
      </c>
      <c r="D1141" s="82">
        <v>2176</v>
      </c>
      <c r="E1141" s="83">
        <f>(D1141/C1141-1)*100</f>
        <v>0.8341056533827551</v>
      </c>
    </row>
    <row r="1142" spans="1:5" ht="14.25">
      <c r="A1142" s="80">
        <v>2200102</v>
      </c>
      <c r="B1142" s="80" t="s">
        <v>85</v>
      </c>
      <c r="C1142" s="82">
        <v>1190</v>
      </c>
      <c r="D1142" s="82">
        <v>1197</v>
      </c>
      <c r="E1142" s="83">
        <f>(D1142/C1142-1)*100</f>
        <v>0.588235294117645</v>
      </c>
    </row>
    <row r="1143" spans="1:5" ht="14.25">
      <c r="A1143" s="80">
        <v>2200103</v>
      </c>
      <c r="B1143" s="80" t="s">
        <v>86</v>
      </c>
      <c r="C1143" s="82">
        <v>0</v>
      </c>
      <c r="D1143" s="82"/>
      <c r="E1143" s="83"/>
    </row>
    <row r="1144" spans="1:5" ht="14.25">
      <c r="A1144" s="80">
        <v>2200104</v>
      </c>
      <c r="B1144" s="80" t="s">
        <v>946</v>
      </c>
      <c r="C1144" s="82">
        <v>0</v>
      </c>
      <c r="D1144" s="82"/>
      <c r="E1144" s="83"/>
    </row>
    <row r="1145" spans="1:5" ht="14.25">
      <c r="A1145" s="80">
        <v>2200106</v>
      </c>
      <c r="B1145" s="80" t="s">
        <v>947</v>
      </c>
      <c r="C1145" s="82">
        <v>457</v>
      </c>
      <c r="D1145" s="82">
        <v>1156</v>
      </c>
      <c r="E1145" s="83">
        <f>(D1145/C1145-1)*100</f>
        <v>152.95404814004377</v>
      </c>
    </row>
    <row r="1146" spans="1:5" ht="14.25">
      <c r="A1146" s="80">
        <v>2200107</v>
      </c>
      <c r="B1146" s="80" t="s">
        <v>948</v>
      </c>
      <c r="C1146" s="82">
        <v>0</v>
      </c>
      <c r="D1146" s="82"/>
      <c r="E1146" s="83"/>
    </row>
    <row r="1147" spans="1:5" ht="14.25">
      <c r="A1147" s="80">
        <v>2200108</v>
      </c>
      <c r="B1147" s="80" t="s">
        <v>949</v>
      </c>
      <c r="C1147" s="82">
        <v>0</v>
      </c>
      <c r="D1147" s="82"/>
      <c r="E1147" s="83"/>
    </row>
    <row r="1148" spans="1:5" ht="14.25">
      <c r="A1148" s="80">
        <v>2200109</v>
      </c>
      <c r="B1148" s="80" t="s">
        <v>950</v>
      </c>
      <c r="C1148" s="82">
        <v>0</v>
      </c>
      <c r="D1148" s="82"/>
      <c r="E1148" s="83"/>
    </row>
    <row r="1149" spans="1:5" ht="14.25">
      <c r="A1149" s="80">
        <v>2200112</v>
      </c>
      <c r="B1149" s="80" t="s">
        <v>951</v>
      </c>
      <c r="C1149" s="82">
        <v>0</v>
      </c>
      <c r="D1149" s="82"/>
      <c r="E1149" s="83"/>
    </row>
    <row r="1150" spans="1:5" ht="14.25">
      <c r="A1150" s="80">
        <v>2200113</v>
      </c>
      <c r="B1150" s="80" t="s">
        <v>952</v>
      </c>
      <c r="C1150" s="82">
        <v>0</v>
      </c>
      <c r="D1150" s="82"/>
      <c r="E1150" s="83"/>
    </row>
    <row r="1151" spans="1:5" ht="14.25">
      <c r="A1151" s="80">
        <v>2200114</v>
      </c>
      <c r="B1151" s="80" t="s">
        <v>953</v>
      </c>
      <c r="C1151" s="82">
        <v>0</v>
      </c>
      <c r="D1151" s="82"/>
      <c r="E1151" s="83"/>
    </row>
    <row r="1152" spans="1:5" ht="14.25">
      <c r="A1152" s="80">
        <v>2200115</v>
      </c>
      <c r="B1152" s="80" t="s">
        <v>954</v>
      </c>
      <c r="C1152" s="82">
        <v>0</v>
      </c>
      <c r="D1152" s="82"/>
      <c r="E1152" s="83"/>
    </row>
    <row r="1153" spans="1:5" ht="14.25">
      <c r="A1153" s="80">
        <v>2200116</v>
      </c>
      <c r="B1153" s="80" t="s">
        <v>955</v>
      </c>
      <c r="C1153" s="82">
        <v>0</v>
      </c>
      <c r="D1153" s="82"/>
      <c r="E1153" s="83"/>
    </row>
    <row r="1154" spans="1:5" ht="14.25">
      <c r="A1154" s="80">
        <v>2200119</v>
      </c>
      <c r="B1154" s="80" t="s">
        <v>956</v>
      </c>
      <c r="C1154" s="82">
        <v>0</v>
      </c>
      <c r="D1154" s="82"/>
      <c r="E1154" s="83"/>
    </row>
    <row r="1155" spans="1:5" ht="14.25">
      <c r="A1155" s="80">
        <v>2200120</v>
      </c>
      <c r="B1155" s="80" t="s">
        <v>957</v>
      </c>
      <c r="C1155" s="82">
        <v>17</v>
      </c>
      <c r="D1155" s="82">
        <v>12</v>
      </c>
      <c r="E1155" s="83">
        <f>(D1155/C1155-1)*100</f>
        <v>-29.411764705882348</v>
      </c>
    </row>
    <row r="1156" spans="1:5" ht="14.25">
      <c r="A1156" s="80">
        <v>2200121</v>
      </c>
      <c r="B1156" s="80" t="s">
        <v>958</v>
      </c>
      <c r="C1156" s="82">
        <v>0</v>
      </c>
      <c r="D1156" s="82"/>
      <c r="E1156" s="83"/>
    </row>
    <row r="1157" spans="1:5" ht="14.25">
      <c r="A1157" s="80">
        <v>2200122</v>
      </c>
      <c r="B1157" s="80" t="s">
        <v>959</v>
      </c>
      <c r="C1157" s="82">
        <v>0</v>
      </c>
      <c r="D1157" s="82"/>
      <c r="E1157" s="83"/>
    </row>
    <row r="1158" spans="1:5" ht="14.25">
      <c r="A1158" s="80">
        <v>2200123</v>
      </c>
      <c r="B1158" s="80" t="s">
        <v>960</v>
      </c>
      <c r="C1158" s="82">
        <v>0</v>
      </c>
      <c r="D1158" s="82"/>
      <c r="E1158" s="83"/>
    </row>
    <row r="1159" spans="1:5" ht="14.25">
      <c r="A1159" s="80">
        <v>2200124</v>
      </c>
      <c r="B1159" s="80" t="s">
        <v>961</v>
      </c>
      <c r="C1159" s="82">
        <v>0</v>
      </c>
      <c r="D1159" s="82"/>
      <c r="E1159" s="83"/>
    </row>
    <row r="1160" spans="1:5" ht="14.25">
      <c r="A1160" s="80">
        <v>2200125</v>
      </c>
      <c r="B1160" s="80" t="s">
        <v>962</v>
      </c>
      <c r="C1160" s="82">
        <v>0</v>
      </c>
      <c r="D1160" s="82"/>
      <c r="E1160" s="83"/>
    </row>
    <row r="1161" spans="1:5" ht="14.25">
      <c r="A1161" s="80">
        <v>2200126</v>
      </c>
      <c r="B1161" s="80" t="s">
        <v>963</v>
      </c>
      <c r="C1161" s="82">
        <v>0</v>
      </c>
      <c r="D1161" s="82"/>
      <c r="E1161" s="83"/>
    </row>
    <row r="1162" spans="1:5" ht="14.25">
      <c r="A1162" s="80">
        <v>2200127</v>
      </c>
      <c r="B1162" s="80" t="s">
        <v>964</v>
      </c>
      <c r="C1162" s="82">
        <v>0</v>
      </c>
      <c r="D1162" s="82"/>
      <c r="E1162" s="83"/>
    </row>
    <row r="1163" spans="1:5" ht="14.25">
      <c r="A1163" s="80">
        <v>2200128</v>
      </c>
      <c r="B1163" s="80" t="s">
        <v>965</v>
      </c>
      <c r="C1163" s="82">
        <v>0</v>
      </c>
      <c r="D1163" s="82"/>
      <c r="E1163" s="83"/>
    </row>
    <row r="1164" spans="1:5" ht="14.25">
      <c r="A1164" s="80">
        <v>2200129</v>
      </c>
      <c r="B1164" s="80" t="s">
        <v>966</v>
      </c>
      <c r="C1164" s="82">
        <v>0</v>
      </c>
      <c r="D1164" s="82"/>
      <c r="E1164" s="83"/>
    </row>
    <row r="1165" spans="1:5" ht="14.25">
      <c r="A1165" s="80">
        <v>2200150</v>
      </c>
      <c r="B1165" s="80" t="s">
        <v>93</v>
      </c>
      <c r="C1165" s="82">
        <v>2440</v>
      </c>
      <c r="D1165" s="82">
        <v>2300</v>
      </c>
      <c r="E1165" s="83">
        <f>(D1165/C1165-1)*100</f>
        <v>-5.737704918032782</v>
      </c>
    </row>
    <row r="1166" spans="1:5" ht="14.25">
      <c r="A1166" s="80">
        <v>2200199</v>
      </c>
      <c r="B1166" s="80" t="s">
        <v>967</v>
      </c>
      <c r="C1166" s="82">
        <v>20</v>
      </c>
      <c r="D1166" s="82">
        <v>26</v>
      </c>
      <c r="E1166" s="83">
        <f>(D1166/C1166-1)*100</f>
        <v>30.000000000000004</v>
      </c>
    </row>
    <row r="1167" spans="1:5" ht="14.25">
      <c r="A1167" s="80">
        <v>22005</v>
      </c>
      <c r="B1167" s="80" t="s">
        <v>968</v>
      </c>
      <c r="C1167" s="82">
        <v>572</v>
      </c>
      <c r="D1167" s="82">
        <f>SUM(D1168:D1181)</f>
        <v>472</v>
      </c>
      <c r="E1167" s="83">
        <f>(D1167/C1167-1)*100</f>
        <v>-17.48251748251748</v>
      </c>
    </row>
    <row r="1168" spans="1:5" ht="14.25">
      <c r="A1168" s="80">
        <v>2200501</v>
      </c>
      <c r="B1168" s="80" t="s">
        <v>84</v>
      </c>
      <c r="C1168" s="82">
        <v>51</v>
      </c>
      <c r="D1168" s="82">
        <v>48</v>
      </c>
      <c r="E1168" s="83">
        <f>(D1168/C1168-1)*100</f>
        <v>-5.882352941176472</v>
      </c>
    </row>
    <row r="1169" spans="1:5" ht="14.25">
      <c r="A1169" s="80">
        <v>2200502</v>
      </c>
      <c r="B1169" s="80" t="s">
        <v>85</v>
      </c>
      <c r="C1169" s="82">
        <v>0</v>
      </c>
      <c r="D1169" s="82"/>
      <c r="E1169" s="83"/>
    </row>
    <row r="1170" spans="1:5" ht="14.25">
      <c r="A1170" s="80">
        <v>2200503</v>
      </c>
      <c r="B1170" s="80" t="s">
        <v>86</v>
      </c>
      <c r="C1170" s="82">
        <v>0</v>
      </c>
      <c r="D1170" s="82"/>
      <c r="E1170" s="83"/>
    </row>
    <row r="1171" spans="1:5" ht="14.25">
      <c r="A1171" s="80">
        <v>2200504</v>
      </c>
      <c r="B1171" s="80" t="s">
        <v>969</v>
      </c>
      <c r="C1171" s="82">
        <v>146</v>
      </c>
      <c r="D1171" s="82">
        <v>156</v>
      </c>
      <c r="E1171" s="83">
        <f>(D1171/C1171-1)*100</f>
        <v>6.849315068493156</v>
      </c>
    </row>
    <row r="1172" spans="1:5" ht="14.25">
      <c r="A1172" s="80">
        <v>2200506</v>
      </c>
      <c r="B1172" s="80" t="s">
        <v>970</v>
      </c>
      <c r="C1172" s="82">
        <v>0</v>
      </c>
      <c r="D1172" s="82"/>
      <c r="E1172" s="83"/>
    </row>
    <row r="1173" spans="1:5" ht="14.25">
      <c r="A1173" s="80">
        <v>2200507</v>
      </c>
      <c r="B1173" s="80" t="s">
        <v>971</v>
      </c>
      <c r="C1173" s="82">
        <v>0</v>
      </c>
      <c r="D1173" s="82"/>
      <c r="E1173" s="83"/>
    </row>
    <row r="1174" spans="1:5" ht="14.25">
      <c r="A1174" s="80">
        <v>2200508</v>
      </c>
      <c r="B1174" s="80" t="s">
        <v>972</v>
      </c>
      <c r="C1174" s="82">
        <v>0</v>
      </c>
      <c r="D1174" s="82"/>
      <c r="E1174" s="83"/>
    </row>
    <row r="1175" spans="1:5" ht="14.25">
      <c r="A1175" s="80">
        <v>2200509</v>
      </c>
      <c r="B1175" s="80" t="s">
        <v>973</v>
      </c>
      <c r="C1175" s="82">
        <v>0</v>
      </c>
      <c r="D1175" s="82"/>
      <c r="E1175" s="83"/>
    </row>
    <row r="1176" spans="1:5" ht="14.25">
      <c r="A1176" s="80">
        <v>2200510</v>
      </c>
      <c r="B1176" s="80" t="s">
        <v>974</v>
      </c>
      <c r="C1176" s="82">
        <v>0</v>
      </c>
      <c r="D1176" s="82"/>
      <c r="E1176" s="83"/>
    </row>
    <row r="1177" spans="1:5" ht="14.25">
      <c r="A1177" s="80">
        <v>2200511</v>
      </c>
      <c r="B1177" s="80" t="s">
        <v>975</v>
      </c>
      <c r="C1177" s="82">
        <v>0</v>
      </c>
      <c r="D1177" s="82"/>
      <c r="E1177" s="83"/>
    </row>
    <row r="1178" spans="1:5" ht="14.25">
      <c r="A1178" s="80">
        <v>2200512</v>
      </c>
      <c r="B1178" s="80" t="s">
        <v>976</v>
      </c>
      <c r="C1178" s="82">
        <v>0</v>
      </c>
      <c r="D1178" s="82"/>
      <c r="E1178" s="83"/>
    </row>
    <row r="1179" spans="1:5" ht="14.25">
      <c r="A1179" s="80">
        <v>2200513</v>
      </c>
      <c r="B1179" s="80" t="s">
        <v>977</v>
      </c>
      <c r="C1179" s="82">
        <v>0</v>
      </c>
      <c r="D1179" s="82"/>
      <c r="E1179" s="83"/>
    </row>
    <row r="1180" spans="1:5" ht="14.25">
      <c r="A1180" s="80">
        <v>2200514</v>
      </c>
      <c r="B1180" s="80" t="s">
        <v>978</v>
      </c>
      <c r="C1180" s="82">
        <v>0</v>
      </c>
      <c r="D1180" s="82"/>
      <c r="E1180" s="83"/>
    </row>
    <row r="1181" spans="1:5" ht="14.25">
      <c r="A1181" s="80">
        <v>2200599</v>
      </c>
      <c r="B1181" s="80" t="s">
        <v>979</v>
      </c>
      <c r="C1181" s="82">
        <v>375</v>
      </c>
      <c r="D1181" s="82">
        <v>268</v>
      </c>
      <c r="E1181" s="83">
        <f>(D1181/C1181-1)*100</f>
        <v>-28.53333333333333</v>
      </c>
    </row>
    <row r="1182" spans="1:5" ht="14.25">
      <c r="A1182" s="80">
        <v>22099</v>
      </c>
      <c r="B1182" s="80" t="s">
        <v>980</v>
      </c>
      <c r="C1182" s="82">
        <v>0</v>
      </c>
      <c r="D1182" s="82">
        <f>D1183</f>
        <v>0</v>
      </c>
      <c r="E1182" s="83"/>
    </row>
    <row r="1183" spans="1:5" ht="14.25">
      <c r="A1183" s="80">
        <v>2209999</v>
      </c>
      <c r="B1183" s="80" t="s">
        <v>981</v>
      </c>
      <c r="C1183" s="82">
        <v>0</v>
      </c>
      <c r="D1183" s="82"/>
      <c r="E1183" s="83"/>
    </row>
    <row r="1184" spans="1:5" ht="14.25">
      <c r="A1184" s="80">
        <v>221</v>
      </c>
      <c r="B1184" s="80" t="s">
        <v>982</v>
      </c>
      <c r="C1184" s="82">
        <v>28995</v>
      </c>
      <c r="D1184" s="82">
        <f>SUM(D1185,D1197,D1201)</f>
        <v>30499</v>
      </c>
      <c r="E1184" s="83">
        <f>(D1184/C1184-1)*100</f>
        <v>5.187101224349022</v>
      </c>
    </row>
    <row r="1185" spans="1:5" ht="14.25">
      <c r="A1185" s="80">
        <v>22101</v>
      </c>
      <c r="B1185" s="80" t="s">
        <v>983</v>
      </c>
      <c r="C1185" s="82">
        <v>3674</v>
      </c>
      <c r="D1185" s="82">
        <f>SUM(D1186:D1196)</f>
        <v>2943</v>
      </c>
      <c r="E1185" s="83">
        <f>(D1185/C1185-1)*100</f>
        <v>-19.896570495372888</v>
      </c>
    </row>
    <row r="1186" spans="1:5" ht="14.25">
      <c r="A1186" s="80">
        <v>2210101</v>
      </c>
      <c r="B1186" s="80" t="s">
        <v>984</v>
      </c>
      <c r="C1186" s="82">
        <v>0</v>
      </c>
      <c r="D1186" s="82"/>
      <c r="E1186" s="83"/>
    </row>
    <row r="1187" spans="1:5" ht="14.25">
      <c r="A1187" s="80">
        <v>2210102</v>
      </c>
      <c r="B1187" s="80" t="s">
        <v>985</v>
      </c>
      <c r="C1187" s="82">
        <v>0</v>
      </c>
      <c r="D1187" s="82"/>
      <c r="E1187" s="83"/>
    </row>
    <row r="1188" spans="1:5" ht="14.25">
      <c r="A1188" s="80">
        <v>2210103</v>
      </c>
      <c r="B1188" s="80" t="s">
        <v>986</v>
      </c>
      <c r="C1188" s="82">
        <v>763</v>
      </c>
      <c r="D1188" s="82"/>
      <c r="E1188" s="83">
        <f>(D1188/C1188-1)*100</f>
        <v>-100</v>
      </c>
    </row>
    <row r="1189" spans="1:5" ht="14.25">
      <c r="A1189" s="80">
        <v>2210104</v>
      </c>
      <c r="B1189" s="80" t="s">
        <v>987</v>
      </c>
      <c r="C1189" s="82">
        <v>0</v>
      </c>
      <c r="D1189" s="82"/>
      <c r="E1189" s="83"/>
    </row>
    <row r="1190" spans="1:5" ht="14.25">
      <c r="A1190" s="80">
        <v>2210105</v>
      </c>
      <c r="B1190" s="80" t="s">
        <v>988</v>
      </c>
      <c r="C1190" s="82">
        <v>0</v>
      </c>
      <c r="D1190" s="82">
        <v>18</v>
      </c>
      <c r="E1190" s="83"/>
    </row>
    <row r="1191" spans="1:5" ht="14.25">
      <c r="A1191" s="80">
        <v>2210106</v>
      </c>
      <c r="B1191" s="80" t="s">
        <v>989</v>
      </c>
      <c r="C1191" s="82">
        <v>533</v>
      </c>
      <c r="D1191" s="82">
        <v>175</v>
      </c>
      <c r="E1191" s="83">
        <f>(D1191/C1191-1)*100</f>
        <v>-67.16697936210132</v>
      </c>
    </row>
    <row r="1192" spans="1:5" ht="14.25">
      <c r="A1192" s="80">
        <v>2210107</v>
      </c>
      <c r="B1192" s="80" t="s">
        <v>990</v>
      </c>
      <c r="C1192" s="82">
        <v>214</v>
      </c>
      <c r="D1192" s="82">
        <v>400</v>
      </c>
      <c r="E1192" s="83">
        <f>(D1192/C1192-1)*100</f>
        <v>86.91588785046729</v>
      </c>
    </row>
    <row r="1193" spans="1:5" ht="14.25">
      <c r="A1193" s="80">
        <v>2210108</v>
      </c>
      <c r="B1193" s="80" t="s">
        <v>991</v>
      </c>
      <c r="C1193" s="82">
        <v>1882</v>
      </c>
      <c r="D1193" s="82">
        <v>2350</v>
      </c>
      <c r="E1193" s="83">
        <f>(D1193/C1193-1)*100</f>
        <v>24.86716259298618</v>
      </c>
    </row>
    <row r="1194" spans="1:5" ht="14.25">
      <c r="A1194" s="80">
        <v>2210109</v>
      </c>
      <c r="B1194" s="80" t="s">
        <v>992</v>
      </c>
      <c r="C1194" s="82">
        <v>282</v>
      </c>
      <c r="D1194" s="82"/>
      <c r="E1194" s="83">
        <f>(D1194/C1194-1)*100</f>
        <v>-100</v>
      </c>
    </row>
    <row r="1195" spans="1:5" ht="14.25">
      <c r="A1195" s="80">
        <v>2210110</v>
      </c>
      <c r="B1195" s="80" t="s">
        <v>1224</v>
      </c>
      <c r="C1195" s="85">
        <v>0</v>
      </c>
      <c r="D1195" s="82"/>
      <c r="E1195" s="83"/>
    </row>
    <row r="1196" spans="1:5" ht="14.25">
      <c r="A1196" s="80">
        <v>2210199</v>
      </c>
      <c r="B1196" s="80" t="s">
        <v>993</v>
      </c>
      <c r="C1196" s="82">
        <v>0</v>
      </c>
      <c r="D1196" s="82"/>
      <c r="E1196" s="83"/>
    </row>
    <row r="1197" spans="1:5" ht="14.25">
      <c r="A1197" s="80">
        <v>22102</v>
      </c>
      <c r="B1197" s="80" t="s">
        <v>994</v>
      </c>
      <c r="C1197" s="82">
        <v>22474</v>
      </c>
      <c r="D1197" s="82">
        <f>SUM(D1198:D1200)</f>
        <v>25165</v>
      </c>
      <c r="E1197" s="83">
        <f>(D1197/C1197-1)*100</f>
        <v>11.973836433211705</v>
      </c>
    </row>
    <row r="1198" spans="1:5" ht="14.25">
      <c r="A1198" s="80">
        <v>2210201</v>
      </c>
      <c r="B1198" s="80" t="s">
        <v>995</v>
      </c>
      <c r="C1198" s="82">
        <v>21293</v>
      </c>
      <c r="D1198" s="82">
        <v>23817</v>
      </c>
      <c r="E1198" s="83">
        <f>(D1198/C1198-1)*100</f>
        <v>11.853660827501988</v>
      </c>
    </row>
    <row r="1199" spans="1:5" ht="14.25">
      <c r="A1199" s="80">
        <v>2210202</v>
      </c>
      <c r="B1199" s="80" t="s">
        <v>996</v>
      </c>
      <c r="C1199" s="82">
        <v>0</v>
      </c>
      <c r="D1199" s="82"/>
      <c r="E1199" s="83"/>
    </row>
    <row r="1200" spans="1:5" ht="14.25">
      <c r="A1200" s="80">
        <v>2210203</v>
      </c>
      <c r="B1200" s="80" t="s">
        <v>997</v>
      </c>
      <c r="C1200" s="82">
        <v>1181</v>
      </c>
      <c r="D1200" s="82">
        <v>1348</v>
      </c>
      <c r="E1200" s="83">
        <f>(D1200/C1200-1)*100</f>
        <v>14.140558848433527</v>
      </c>
    </row>
    <row r="1201" spans="1:5" ht="14.25">
      <c r="A1201" s="80">
        <v>22103</v>
      </c>
      <c r="B1201" s="80" t="s">
        <v>998</v>
      </c>
      <c r="C1201" s="82">
        <v>2847</v>
      </c>
      <c r="D1201" s="82">
        <f>SUM(D1202:D1204)</f>
        <v>2391</v>
      </c>
      <c r="E1201" s="83">
        <f>(D1201/C1201-1)*100</f>
        <v>-16.016859852476294</v>
      </c>
    </row>
    <row r="1202" spans="1:5" ht="14.25">
      <c r="A1202" s="80">
        <v>2210301</v>
      </c>
      <c r="B1202" s="80" t="s">
        <v>999</v>
      </c>
      <c r="C1202" s="82">
        <v>0</v>
      </c>
      <c r="D1202" s="82"/>
      <c r="E1202" s="83"/>
    </row>
    <row r="1203" spans="1:5" ht="14.25">
      <c r="A1203" s="80">
        <v>2210302</v>
      </c>
      <c r="B1203" s="80" t="s">
        <v>1000</v>
      </c>
      <c r="C1203" s="82">
        <v>0</v>
      </c>
      <c r="D1203" s="82"/>
      <c r="E1203" s="83"/>
    </row>
    <row r="1204" spans="1:5" ht="14.25">
      <c r="A1204" s="80">
        <v>2210399</v>
      </c>
      <c r="B1204" s="80" t="s">
        <v>1001</v>
      </c>
      <c r="C1204" s="82">
        <v>2847</v>
      </c>
      <c r="D1204" s="82">
        <v>2391</v>
      </c>
      <c r="E1204" s="83">
        <f>(D1204/C1204-1)*100</f>
        <v>-16.016859852476294</v>
      </c>
    </row>
    <row r="1205" spans="1:5" ht="14.25">
      <c r="A1205" s="80">
        <v>222</v>
      </c>
      <c r="B1205" s="80" t="s">
        <v>1002</v>
      </c>
      <c r="C1205" s="82">
        <v>3527</v>
      </c>
      <c r="D1205" s="82">
        <f>D1206+D1224+D1230+D1236</f>
        <v>3886</v>
      </c>
      <c r="E1205" s="83">
        <f>(D1205/C1205-1)*100</f>
        <v>10.178622058406583</v>
      </c>
    </row>
    <row r="1206" spans="1:5" ht="14.25">
      <c r="A1206" s="80">
        <v>22201</v>
      </c>
      <c r="B1206" s="80" t="s">
        <v>1003</v>
      </c>
      <c r="C1206" s="82">
        <v>3527</v>
      </c>
      <c r="D1206" s="82">
        <f>SUM(D1207:D1223)</f>
        <v>3886</v>
      </c>
      <c r="E1206" s="83">
        <f>(D1206/C1206-1)*100</f>
        <v>10.178622058406583</v>
      </c>
    </row>
    <row r="1207" spans="1:5" ht="14.25">
      <c r="A1207" s="80">
        <v>2220101</v>
      </c>
      <c r="B1207" s="80" t="s">
        <v>84</v>
      </c>
      <c r="C1207" s="82">
        <v>0</v>
      </c>
      <c r="D1207" s="82"/>
      <c r="E1207" s="83"/>
    </row>
    <row r="1208" spans="1:5" ht="14.25">
      <c r="A1208" s="80">
        <v>2220102</v>
      </c>
      <c r="B1208" s="80" t="s">
        <v>85</v>
      </c>
      <c r="C1208" s="82">
        <v>0</v>
      </c>
      <c r="D1208" s="82"/>
      <c r="E1208" s="83"/>
    </row>
    <row r="1209" spans="1:5" ht="14.25">
      <c r="A1209" s="80">
        <v>2220103</v>
      </c>
      <c r="B1209" s="80" t="s">
        <v>86</v>
      </c>
      <c r="C1209" s="82">
        <v>0</v>
      </c>
      <c r="D1209" s="82"/>
      <c r="E1209" s="83"/>
    </row>
    <row r="1210" spans="1:5" ht="14.25">
      <c r="A1210" s="80">
        <v>2220104</v>
      </c>
      <c r="B1210" s="80" t="s">
        <v>1004</v>
      </c>
      <c r="C1210" s="82">
        <v>0</v>
      </c>
      <c r="D1210" s="82"/>
      <c r="E1210" s="83"/>
    </row>
    <row r="1211" spans="1:5" ht="14.25">
      <c r="A1211" s="80">
        <v>2220105</v>
      </c>
      <c r="B1211" s="80" t="s">
        <v>1005</v>
      </c>
      <c r="C1211" s="82">
        <v>0</v>
      </c>
      <c r="D1211" s="82"/>
      <c r="E1211" s="83"/>
    </row>
    <row r="1212" spans="1:5" ht="14.25">
      <c r="A1212" s="80">
        <v>2220106</v>
      </c>
      <c r="B1212" s="80" t="s">
        <v>1006</v>
      </c>
      <c r="C1212" s="82">
        <v>0</v>
      </c>
      <c r="D1212" s="82"/>
      <c r="E1212" s="83"/>
    </row>
    <row r="1213" spans="1:5" ht="14.25">
      <c r="A1213" s="80">
        <v>2220107</v>
      </c>
      <c r="B1213" s="80" t="s">
        <v>1007</v>
      </c>
      <c r="C1213" s="82">
        <v>0</v>
      </c>
      <c r="D1213" s="82"/>
      <c r="E1213" s="83"/>
    </row>
    <row r="1214" spans="1:5" ht="14.25">
      <c r="A1214" s="80">
        <v>2220112</v>
      </c>
      <c r="B1214" s="80" t="s">
        <v>1008</v>
      </c>
      <c r="C1214" s="82">
        <v>91</v>
      </c>
      <c r="D1214" s="82"/>
      <c r="E1214" s="83">
        <f>(D1214/C1214-1)*100</f>
        <v>-100</v>
      </c>
    </row>
    <row r="1215" spans="1:5" ht="14.25">
      <c r="A1215" s="80">
        <v>2220113</v>
      </c>
      <c r="B1215" s="80" t="s">
        <v>1009</v>
      </c>
      <c r="C1215" s="82">
        <v>0</v>
      </c>
      <c r="D1215" s="82"/>
      <c r="E1215" s="83"/>
    </row>
    <row r="1216" spans="1:5" ht="14.25">
      <c r="A1216" s="80">
        <v>2220114</v>
      </c>
      <c r="B1216" s="80" t="s">
        <v>1010</v>
      </c>
      <c r="C1216" s="82">
        <v>0</v>
      </c>
      <c r="D1216" s="82"/>
      <c r="E1216" s="83"/>
    </row>
    <row r="1217" spans="1:5" ht="14.25">
      <c r="A1217" s="80">
        <v>2220115</v>
      </c>
      <c r="B1217" s="80" t="s">
        <v>1011</v>
      </c>
      <c r="C1217" s="82">
        <v>383</v>
      </c>
      <c r="D1217" s="82">
        <v>383</v>
      </c>
      <c r="E1217" s="83">
        <f>(D1217/C1217-1)*100</f>
        <v>0</v>
      </c>
    </row>
    <row r="1218" spans="1:5" ht="14.25">
      <c r="A1218" s="80">
        <v>2220118</v>
      </c>
      <c r="B1218" s="80" t="s">
        <v>1012</v>
      </c>
      <c r="C1218" s="82">
        <v>0</v>
      </c>
      <c r="D1218" s="82"/>
      <c r="E1218" s="83"/>
    </row>
    <row r="1219" spans="1:5" ht="14.25">
      <c r="A1219" s="80">
        <v>2220119</v>
      </c>
      <c r="B1219" s="80" t="s">
        <v>1013</v>
      </c>
      <c r="C1219" s="82">
        <v>0</v>
      </c>
      <c r="D1219" s="82"/>
      <c r="E1219" s="83"/>
    </row>
    <row r="1220" spans="1:5" ht="14.25">
      <c r="A1220" s="80">
        <v>2220120</v>
      </c>
      <c r="B1220" s="80" t="s">
        <v>1014</v>
      </c>
      <c r="C1220" s="82">
        <v>0</v>
      </c>
      <c r="D1220" s="82"/>
      <c r="E1220" s="83"/>
    </row>
    <row r="1221" spans="1:5" ht="14.25">
      <c r="A1221" s="80">
        <v>2220121</v>
      </c>
      <c r="B1221" s="80" t="s">
        <v>1015</v>
      </c>
      <c r="C1221" s="82">
        <v>0</v>
      </c>
      <c r="D1221" s="82"/>
      <c r="E1221" s="83"/>
    </row>
    <row r="1222" spans="1:5" ht="14.25">
      <c r="A1222" s="80">
        <v>2220150</v>
      </c>
      <c r="B1222" s="80" t="s">
        <v>93</v>
      </c>
      <c r="C1222" s="82">
        <v>0</v>
      </c>
      <c r="D1222" s="82"/>
      <c r="E1222" s="83"/>
    </row>
    <row r="1223" spans="1:5" ht="14.25">
      <c r="A1223" s="80">
        <v>2220199</v>
      </c>
      <c r="B1223" s="80" t="s">
        <v>1016</v>
      </c>
      <c r="C1223" s="82">
        <v>3053</v>
      </c>
      <c r="D1223" s="82">
        <v>3503</v>
      </c>
      <c r="E1223" s="83">
        <f>(D1223/C1223-1)*100</f>
        <v>14.739600393056019</v>
      </c>
    </row>
    <row r="1224" spans="1:5" ht="14.25">
      <c r="A1224" s="80">
        <v>22203</v>
      </c>
      <c r="B1224" s="80" t="s">
        <v>1017</v>
      </c>
      <c r="C1224" s="82">
        <v>0</v>
      </c>
      <c r="D1224" s="82">
        <f>SUM(D1225:D1229)</f>
        <v>0</v>
      </c>
      <c r="E1224" s="83"/>
    </row>
    <row r="1225" spans="1:5" ht="14.25">
      <c r="A1225" s="80">
        <v>2220301</v>
      </c>
      <c r="B1225" s="80" t="s">
        <v>1018</v>
      </c>
      <c r="C1225" s="82">
        <v>0</v>
      </c>
      <c r="D1225" s="82"/>
      <c r="E1225" s="83"/>
    </row>
    <row r="1226" spans="1:5" ht="14.25">
      <c r="A1226" s="80">
        <v>2220303</v>
      </c>
      <c r="B1226" s="80" t="s">
        <v>1019</v>
      </c>
      <c r="C1226" s="82">
        <v>0</v>
      </c>
      <c r="D1226" s="82"/>
      <c r="E1226" s="83"/>
    </row>
    <row r="1227" spans="1:5" ht="14.25">
      <c r="A1227" s="80">
        <v>2220304</v>
      </c>
      <c r="B1227" s="80" t="s">
        <v>1020</v>
      </c>
      <c r="C1227" s="82">
        <v>0</v>
      </c>
      <c r="D1227" s="82"/>
      <c r="E1227" s="83"/>
    </row>
    <row r="1228" spans="1:5" ht="14.25">
      <c r="A1228" s="80">
        <v>2220305</v>
      </c>
      <c r="B1228" s="80" t="s">
        <v>1021</v>
      </c>
      <c r="C1228" s="82">
        <v>0</v>
      </c>
      <c r="D1228" s="82"/>
      <c r="E1228" s="83"/>
    </row>
    <row r="1229" spans="1:5" ht="14.25">
      <c r="A1229" s="80">
        <v>2220399</v>
      </c>
      <c r="B1229" s="80" t="s">
        <v>1022</v>
      </c>
      <c r="C1229" s="82">
        <v>0</v>
      </c>
      <c r="D1229" s="82"/>
      <c r="E1229" s="83"/>
    </row>
    <row r="1230" spans="1:5" ht="14.25">
      <c r="A1230" s="80">
        <v>22204</v>
      </c>
      <c r="B1230" s="80" t="s">
        <v>1023</v>
      </c>
      <c r="C1230" s="82">
        <v>0</v>
      </c>
      <c r="D1230" s="82">
        <f>SUM(D1231:D1235)</f>
        <v>0</v>
      </c>
      <c r="E1230" s="83"/>
    </row>
    <row r="1231" spans="1:5" ht="14.25">
      <c r="A1231" s="80">
        <v>2220401</v>
      </c>
      <c r="B1231" s="80" t="s">
        <v>1024</v>
      </c>
      <c r="C1231" s="82">
        <v>0</v>
      </c>
      <c r="D1231" s="82"/>
      <c r="E1231" s="83"/>
    </row>
    <row r="1232" spans="1:5" ht="14.25">
      <c r="A1232" s="80">
        <v>2220402</v>
      </c>
      <c r="B1232" s="80" t="s">
        <v>1025</v>
      </c>
      <c r="C1232" s="82">
        <v>0</v>
      </c>
      <c r="D1232" s="82"/>
      <c r="E1232" s="83"/>
    </row>
    <row r="1233" spans="1:5" ht="14.25">
      <c r="A1233" s="80">
        <v>2220403</v>
      </c>
      <c r="B1233" s="80" t="s">
        <v>1026</v>
      </c>
      <c r="C1233" s="82">
        <v>0</v>
      </c>
      <c r="D1233" s="82"/>
      <c r="E1233" s="83"/>
    </row>
    <row r="1234" spans="1:5" ht="14.25">
      <c r="A1234" s="80">
        <v>2220404</v>
      </c>
      <c r="B1234" s="80" t="s">
        <v>1027</v>
      </c>
      <c r="C1234" s="82">
        <v>0</v>
      </c>
      <c r="D1234" s="82"/>
      <c r="E1234" s="83"/>
    </row>
    <row r="1235" spans="1:5" ht="14.25">
      <c r="A1235" s="80">
        <v>2220499</v>
      </c>
      <c r="B1235" s="80" t="s">
        <v>1028</v>
      </c>
      <c r="C1235" s="82">
        <v>0</v>
      </c>
      <c r="D1235" s="82"/>
      <c r="E1235" s="83"/>
    </row>
    <row r="1236" spans="1:5" ht="14.25">
      <c r="A1236" s="80">
        <v>22205</v>
      </c>
      <c r="B1236" s="80" t="s">
        <v>1029</v>
      </c>
      <c r="C1236" s="82">
        <v>0</v>
      </c>
      <c r="D1236" s="82">
        <f>SUM(D1237:D1248)</f>
        <v>0</v>
      </c>
      <c r="E1236" s="83"/>
    </row>
    <row r="1237" spans="1:5" ht="14.25">
      <c r="A1237" s="80">
        <v>2220501</v>
      </c>
      <c r="B1237" s="80" t="s">
        <v>1030</v>
      </c>
      <c r="C1237" s="82">
        <v>0</v>
      </c>
      <c r="D1237" s="82"/>
      <c r="E1237" s="83"/>
    </row>
    <row r="1238" spans="1:5" ht="14.25">
      <c r="A1238" s="80">
        <v>2220502</v>
      </c>
      <c r="B1238" s="80" t="s">
        <v>1031</v>
      </c>
      <c r="C1238" s="82">
        <v>0</v>
      </c>
      <c r="D1238" s="82"/>
      <c r="E1238" s="83"/>
    </row>
    <row r="1239" spans="1:5" ht="14.25">
      <c r="A1239" s="80">
        <v>2220503</v>
      </c>
      <c r="B1239" s="80" t="s">
        <v>1032</v>
      </c>
      <c r="C1239" s="82">
        <v>0</v>
      </c>
      <c r="D1239" s="82"/>
      <c r="E1239" s="83"/>
    </row>
    <row r="1240" spans="1:5" ht="14.25">
      <c r="A1240" s="80">
        <v>2220504</v>
      </c>
      <c r="B1240" s="80" t="s">
        <v>1033</v>
      </c>
      <c r="C1240" s="82">
        <v>0</v>
      </c>
      <c r="D1240" s="82"/>
      <c r="E1240" s="83"/>
    </row>
    <row r="1241" spans="1:5" ht="14.25">
      <c r="A1241" s="80">
        <v>2220505</v>
      </c>
      <c r="B1241" s="80" t="s">
        <v>1034</v>
      </c>
      <c r="C1241" s="82">
        <v>0</v>
      </c>
      <c r="D1241" s="82"/>
      <c r="E1241" s="83"/>
    </row>
    <row r="1242" spans="1:5" ht="14.25">
      <c r="A1242" s="80">
        <v>2220506</v>
      </c>
      <c r="B1242" s="80" t="s">
        <v>1035</v>
      </c>
      <c r="C1242" s="82">
        <v>0</v>
      </c>
      <c r="D1242" s="82"/>
      <c r="E1242" s="83"/>
    </row>
    <row r="1243" spans="1:5" ht="14.25">
      <c r="A1243" s="80">
        <v>2220507</v>
      </c>
      <c r="B1243" s="80" t="s">
        <v>1036</v>
      </c>
      <c r="C1243" s="82">
        <v>0</v>
      </c>
      <c r="D1243" s="82"/>
      <c r="E1243" s="83"/>
    </row>
    <row r="1244" spans="1:5" ht="14.25">
      <c r="A1244" s="80">
        <v>2220508</v>
      </c>
      <c r="B1244" s="80" t="s">
        <v>1037</v>
      </c>
      <c r="C1244" s="82">
        <v>0</v>
      </c>
      <c r="D1244" s="82"/>
      <c r="E1244" s="83"/>
    </row>
    <row r="1245" spans="1:5" ht="14.25">
      <c r="A1245" s="80">
        <v>2220509</v>
      </c>
      <c r="B1245" s="80" t="s">
        <v>1038</v>
      </c>
      <c r="C1245" s="82">
        <v>0</v>
      </c>
      <c r="D1245" s="82"/>
      <c r="E1245" s="83"/>
    </row>
    <row r="1246" spans="1:5" ht="14.25">
      <c r="A1246" s="80">
        <v>2220510</v>
      </c>
      <c r="B1246" s="80" t="s">
        <v>1039</v>
      </c>
      <c r="C1246" s="82">
        <v>0</v>
      </c>
      <c r="D1246" s="82"/>
      <c r="E1246" s="83"/>
    </row>
    <row r="1247" spans="1:5" ht="14.25">
      <c r="A1247" s="80">
        <v>2220511</v>
      </c>
      <c r="B1247" s="80" t="s">
        <v>1040</v>
      </c>
      <c r="C1247" s="82">
        <v>0</v>
      </c>
      <c r="D1247" s="82"/>
      <c r="E1247" s="83"/>
    </row>
    <row r="1248" spans="1:5" ht="14.25">
      <c r="A1248" s="80">
        <v>2220599</v>
      </c>
      <c r="B1248" s="80" t="s">
        <v>1041</v>
      </c>
      <c r="C1248" s="82">
        <v>0</v>
      </c>
      <c r="D1248" s="82"/>
      <c r="E1248" s="83"/>
    </row>
    <row r="1249" spans="1:5" ht="14.25">
      <c r="A1249" s="80">
        <v>224</v>
      </c>
      <c r="B1249" s="80" t="s">
        <v>1042</v>
      </c>
      <c r="C1249" s="82">
        <v>7537</v>
      </c>
      <c r="D1249" s="82">
        <f>D1250+D1261+D1268+D1276+D1289+D1293+D1297</f>
        <v>4624</v>
      </c>
      <c r="E1249" s="83">
        <f>(D1249/C1249-1)*100</f>
        <v>-38.64932997213746</v>
      </c>
    </row>
    <row r="1250" spans="1:5" ht="14.25">
      <c r="A1250" s="80">
        <v>22401</v>
      </c>
      <c r="B1250" s="80" t="s">
        <v>1043</v>
      </c>
      <c r="C1250" s="82">
        <v>2381</v>
      </c>
      <c r="D1250" s="82">
        <f>SUM(D1251:D1260)</f>
        <v>1825</v>
      </c>
      <c r="E1250" s="83">
        <f>(D1250/C1250-1)*100</f>
        <v>-23.351532969340617</v>
      </c>
    </row>
    <row r="1251" spans="1:5" ht="14.25">
      <c r="A1251" s="80">
        <v>2240101</v>
      </c>
      <c r="B1251" s="80" t="s">
        <v>84</v>
      </c>
      <c r="C1251" s="82">
        <v>879</v>
      </c>
      <c r="D1251" s="82">
        <v>893</v>
      </c>
      <c r="E1251" s="83">
        <f>(D1251/C1251-1)*100</f>
        <v>1.5927189988623525</v>
      </c>
    </row>
    <row r="1252" spans="1:5" ht="14.25">
      <c r="A1252" s="80">
        <v>2240102</v>
      </c>
      <c r="B1252" s="80" t="s">
        <v>85</v>
      </c>
      <c r="C1252" s="82">
        <v>0</v>
      </c>
      <c r="D1252" s="82"/>
      <c r="E1252" s="83"/>
    </row>
    <row r="1253" spans="1:5" ht="14.25">
      <c r="A1253" s="80">
        <v>2240103</v>
      </c>
      <c r="B1253" s="80" t="s">
        <v>86</v>
      </c>
      <c r="C1253" s="82">
        <v>0</v>
      </c>
      <c r="D1253" s="82"/>
      <c r="E1253" s="83"/>
    </row>
    <row r="1254" spans="1:5" ht="14.25">
      <c r="A1254" s="80">
        <v>2240104</v>
      </c>
      <c r="B1254" s="80" t="s">
        <v>1044</v>
      </c>
      <c r="C1254" s="82">
        <v>0</v>
      </c>
      <c r="D1254" s="82"/>
      <c r="E1254" s="83"/>
    </row>
    <row r="1255" spans="1:5" ht="14.25">
      <c r="A1255" s="80">
        <v>2240105</v>
      </c>
      <c r="B1255" s="80" t="s">
        <v>1045</v>
      </c>
      <c r="C1255" s="82">
        <v>0</v>
      </c>
      <c r="D1255" s="82"/>
      <c r="E1255" s="83"/>
    </row>
    <row r="1256" spans="1:5" ht="14.25">
      <c r="A1256" s="80">
        <v>2240106</v>
      </c>
      <c r="B1256" s="80" t="s">
        <v>1046</v>
      </c>
      <c r="C1256" s="82">
        <v>113</v>
      </c>
      <c r="D1256" s="82">
        <v>478</v>
      </c>
      <c r="E1256" s="83">
        <f>(D1256/C1256-1)*100</f>
        <v>323.0088495575221</v>
      </c>
    </row>
    <row r="1257" spans="1:5" ht="14.25">
      <c r="A1257" s="80">
        <v>2240108</v>
      </c>
      <c r="B1257" s="80" t="s">
        <v>1047</v>
      </c>
      <c r="C1257" s="82">
        <v>0</v>
      </c>
      <c r="D1257" s="82"/>
      <c r="E1257" s="83"/>
    </row>
    <row r="1258" spans="1:5" ht="14.25">
      <c r="A1258" s="80">
        <v>2240109</v>
      </c>
      <c r="B1258" s="80" t="s">
        <v>1048</v>
      </c>
      <c r="C1258" s="82">
        <v>241</v>
      </c>
      <c r="D1258" s="82">
        <v>361</v>
      </c>
      <c r="E1258" s="83">
        <f>(D1258/C1258-1)*100</f>
        <v>49.79253112033195</v>
      </c>
    </row>
    <row r="1259" spans="1:5" ht="14.25">
      <c r="A1259" s="80">
        <v>2240150</v>
      </c>
      <c r="B1259" s="80" t="s">
        <v>93</v>
      </c>
      <c r="C1259" s="82">
        <v>91</v>
      </c>
      <c r="D1259" s="82">
        <v>93</v>
      </c>
      <c r="E1259" s="83">
        <f>(D1259/C1259-1)*100</f>
        <v>2.19780219780219</v>
      </c>
    </row>
    <row r="1260" spans="1:5" ht="14.25">
      <c r="A1260" s="80">
        <v>2240199</v>
      </c>
      <c r="B1260" s="80" t="s">
        <v>1049</v>
      </c>
      <c r="C1260" s="82">
        <v>1057</v>
      </c>
      <c r="D1260" s="82"/>
      <c r="E1260" s="83">
        <f>(D1260/C1260-1)*100</f>
        <v>-100</v>
      </c>
    </row>
    <row r="1261" spans="1:5" ht="14.25">
      <c r="A1261" s="80">
        <v>22402</v>
      </c>
      <c r="B1261" s="80" t="s">
        <v>1050</v>
      </c>
      <c r="C1261" s="82">
        <v>4579</v>
      </c>
      <c r="D1261" s="82">
        <f>SUM(D1262:D1267)</f>
        <v>2799</v>
      </c>
      <c r="E1261" s="83">
        <f>(D1261/C1261-1)*100</f>
        <v>-38.8731164009609</v>
      </c>
    </row>
    <row r="1262" spans="1:5" ht="14.25">
      <c r="A1262" s="80">
        <v>2240201</v>
      </c>
      <c r="B1262" s="80" t="s">
        <v>84</v>
      </c>
      <c r="C1262" s="82">
        <v>0</v>
      </c>
      <c r="D1262" s="82"/>
      <c r="E1262" s="83"/>
    </row>
    <row r="1263" spans="1:5" ht="14.25">
      <c r="A1263" s="80">
        <v>2240202</v>
      </c>
      <c r="B1263" s="80" t="s">
        <v>85</v>
      </c>
      <c r="C1263" s="82">
        <v>0</v>
      </c>
      <c r="D1263" s="82"/>
      <c r="E1263" s="83"/>
    </row>
    <row r="1264" spans="1:5" ht="14.25">
      <c r="A1264" s="80">
        <v>2240203</v>
      </c>
      <c r="B1264" s="80" t="s">
        <v>86</v>
      </c>
      <c r="C1264" s="82">
        <v>0</v>
      </c>
      <c r="D1264" s="82"/>
      <c r="E1264" s="83"/>
    </row>
    <row r="1265" spans="1:5" ht="14.25">
      <c r="A1265" s="80">
        <v>2240204</v>
      </c>
      <c r="B1265" s="80" t="s">
        <v>1051</v>
      </c>
      <c r="C1265" s="82">
        <v>4564</v>
      </c>
      <c r="D1265" s="82">
        <v>2799</v>
      </c>
      <c r="E1265" s="83">
        <f>(D1265/C1265-1)*100</f>
        <v>-38.672217353198945</v>
      </c>
    </row>
    <row r="1266" spans="1:5" ht="14.25">
      <c r="A1266" s="80">
        <v>2240250</v>
      </c>
      <c r="B1266" s="80" t="s">
        <v>93</v>
      </c>
      <c r="C1266" s="85">
        <v>0</v>
      </c>
      <c r="D1266" s="82"/>
      <c r="E1266" s="83"/>
    </row>
    <row r="1267" spans="1:5" ht="14.25">
      <c r="A1267" s="80">
        <v>2240299</v>
      </c>
      <c r="B1267" s="80" t="s">
        <v>1052</v>
      </c>
      <c r="C1267" s="82">
        <v>15</v>
      </c>
      <c r="D1267" s="82"/>
      <c r="E1267" s="83">
        <f>(D1267/C1267-1)*100</f>
        <v>-100</v>
      </c>
    </row>
    <row r="1268" spans="1:5" ht="14.25">
      <c r="A1268" s="80">
        <v>22404</v>
      </c>
      <c r="B1268" s="80" t="s">
        <v>1053</v>
      </c>
      <c r="C1268" s="82">
        <v>0</v>
      </c>
      <c r="D1268" s="82">
        <f>SUM(D1269:D1275)</f>
        <v>0</v>
      </c>
      <c r="E1268" s="83"/>
    </row>
    <row r="1269" spans="1:5" ht="14.25">
      <c r="A1269" s="80">
        <v>2240401</v>
      </c>
      <c r="B1269" s="80" t="s">
        <v>84</v>
      </c>
      <c r="C1269" s="82">
        <v>0</v>
      </c>
      <c r="D1269" s="82"/>
      <c r="E1269" s="83"/>
    </row>
    <row r="1270" spans="1:5" ht="14.25">
      <c r="A1270" s="80">
        <v>2240402</v>
      </c>
      <c r="B1270" s="80" t="s">
        <v>85</v>
      </c>
      <c r="C1270" s="82">
        <v>0</v>
      </c>
      <c r="D1270" s="82"/>
      <c r="E1270" s="83"/>
    </row>
    <row r="1271" spans="1:5" ht="14.25">
      <c r="A1271" s="80">
        <v>2240403</v>
      </c>
      <c r="B1271" s="80" t="s">
        <v>86</v>
      </c>
      <c r="C1271" s="82">
        <v>0</v>
      </c>
      <c r="D1271" s="82"/>
      <c r="E1271" s="83"/>
    </row>
    <row r="1272" spans="1:5" ht="14.25">
      <c r="A1272" s="80">
        <v>2240404</v>
      </c>
      <c r="B1272" s="80" t="s">
        <v>1054</v>
      </c>
      <c r="C1272" s="82">
        <v>0</v>
      </c>
      <c r="D1272" s="82"/>
      <c r="E1272" s="83"/>
    </row>
    <row r="1273" spans="1:5" ht="14.25">
      <c r="A1273" s="80">
        <v>2240405</v>
      </c>
      <c r="B1273" s="80" t="s">
        <v>1055</v>
      </c>
      <c r="C1273" s="82">
        <v>0</v>
      </c>
      <c r="D1273" s="82"/>
      <c r="E1273" s="83"/>
    </row>
    <row r="1274" spans="1:5" ht="14.25">
      <c r="A1274" s="80">
        <v>2240450</v>
      </c>
      <c r="B1274" s="80" t="s">
        <v>93</v>
      </c>
      <c r="C1274" s="82">
        <v>0</v>
      </c>
      <c r="D1274" s="82"/>
      <c r="E1274" s="83"/>
    </row>
    <row r="1275" spans="1:5" ht="14.25">
      <c r="A1275" s="80">
        <v>2240499</v>
      </c>
      <c r="B1275" s="80" t="s">
        <v>1056</v>
      </c>
      <c r="C1275" s="82">
        <v>0</v>
      </c>
      <c r="D1275" s="82"/>
      <c r="E1275" s="83"/>
    </row>
    <row r="1276" spans="1:5" ht="14.25">
      <c r="A1276" s="80">
        <v>22405</v>
      </c>
      <c r="B1276" s="80" t="s">
        <v>1057</v>
      </c>
      <c r="C1276" s="82">
        <v>10</v>
      </c>
      <c r="D1276" s="82">
        <f>SUM(D1277:D1288)</f>
        <v>0</v>
      </c>
      <c r="E1276" s="83">
        <f>(D1276/C1276-1)*100</f>
        <v>-100</v>
      </c>
    </row>
    <row r="1277" spans="1:5" ht="14.25">
      <c r="A1277" s="80">
        <v>2240501</v>
      </c>
      <c r="B1277" s="80" t="s">
        <v>84</v>
      </c>
      <c r="C1277" s="82">
        <v>0</v>
      </c>
      <c r="D1277" s="82"/>
      <c r="E1277" s="83"/>
    </row>
    <row r="1278" spans="1:5" ht="14.25">
      <c r="A1278" s="80">
        <v>2240502</v>
      </c>
      <c r="B1278" s="80" t="s">
        <v>85</v>
      </c>
      <c r="C1278" s="82">
        <v>0</v>
      </c>
      <c r="D1278" s="82"/>
      <c r="E1278" s="83"/>
    </row>
    <row r="1279" spans="1:5" ht="14.25">
      <c r="A1279" s="80">
        <v>2240503</v>
      </c>
      <c r="B1279" s="80" t="s">
        <v>86</v>
      </c>
      <c r="C1279" s="82">
        <v>0</v>
      </c>
      <c r="D1279" s="82"/>
      <c r="E1279" s="83"/>
    </row>
    <row r="1280" spans="1:5" ht="14.25">
      <c r="A1280" s="80">
        <v>2240504</v>
      </c>
      <c r="B1280" s="80" t="s">
        <v>1058</v>
      </c>
      <c r="C1280" s="82">
        <v>10</v>
      </c>
      <c r="D1280" s="82"/>
      <c r="E1280" s="83">
        <f>(D1280/C1280-1)*100</f>
        <v>-100</v>
      </c>
    </row>
    <row r="1281" spans="1:5" ht="14.25">
      <c r="A1281" s="80">
        <v>2240505</v>
      </c>
      <c r="B1281" s="80" t="s">
        <v>1059</v>
      </c>
      <c r="C1281" s="82">
        <v>0</v>
      </c>
      <c r="D1281" s="82"/>
      <c r="E1281" s="83"/>
    </row>
    <row r="1282" spans="1:5" ht="14.25">
      <c r="A1282" s="80">
        <v>2240506</v>
      </c>
      <c r="B1282" s="80" t="s">
        <v>1060</v>
      </c>
      <c r="C1282" s="82">
        <v>0</v>
      </c>
      <c r="D1282" s="82"/>
      <c r="E1282" s="83"/>
    </row>
    <row r="1283" spans="1:5" ht="14.25">
      <c r="A1283" s="80">
        <v>2240507</v>
      </c>
      <c r="B1283" s="80" t="s">
        <v>1061</v>
      </c>
      <c r="C1283" s="82">
        <v>0</v>
      </c>
      <c r="D1283" s="82"/>
      <c r="E1283" s="83"/>
    </row>
    <row r="1284" spans="1:5" ht="14.25">
      <c r="A1284" s="80">
        <v>2240508</v>
      </c>
      <c r="B1284" s="80" t="s">
        <v>1062</v>
      </c>
      <c r="C1284" s="82">
        <v>0</v>
      </c>
      <c r="D1284" s="82"/>
      <c r="E1284" s="83"/>
    </row>
    <row r="1285" spans="1:5" ht="14.25">
      <c r="A1285" s="80">
        <v>2240509</v>
      </c>
      <c r="B1285" s="80" t="s">
        <v>1063</v>
      </c>
      <c r="C1285" s="82">
        <v>0</v>
      </c>
      <c r="D1285" s="82"/>
      <c r="E1285" s="83"/>
    </row>
    <row r="1286" spans="1:5" ht="14.25">
      <c r="A1286" s="80">
        <v>2240510</v>
      </c>
      <c r="B1286" s="80" t="s">
        <v>1064</v>
      </c>
      <c r="C1286" s="82">
        <v>0</v>
      </c>
      <c r="D1286" s="82"/>
      <c r="E1286" s="83"/>
    </row>
    <row r="1287" spans="1:5" ht="14.25">
      <c r="A1287" s="80">
        <v>2240550</v>
      </c>
      <c r="B1287" s="80" t="s">
        <v>1065</v>
      </c>
      <c r="C1287" s="82">
        <v>0</v>
      </c>
      <c r="D1287" s="82"/>
      <c r="E1287" s="83"/>
    </row>
    <row r="1288" spans="1:5" ht="14.25">
      <c r="A1288" s="80">
        <v>2240599</v>
      </c>
      <c r="B1288" s="80" t="s">
        <v>1066</v>
      </c>
      <c r="C1288" s="82">
        <v>0</v>
      </c>
      <c r="D1288" s="82"/>
      <c r="E1288" s="83"/>
    </row>
    <row r="1289" spans="1:5" ht="14.25">
      <c r="A1289" s="80">
        <v>22406</v>
      </c>
      <c r="B1289" s="80" t="s">
        <v>1067</v>
      </c>
      <c r="C1289" s="82">
        <v>0</v>
      </c>
      <c r="D1289" s="82">
        <f>SUM(D1290:D1292)</f>
        <v>0</v>
      </c>
      <c r="E1289" s="83"/>
    </row>
    <row r="1290" spans="1:5" ht="14.25">
      <c r="A1290" s="80">
        <v>2240601</v>
      </c>
      <c r="B1290" s="80" t="s">
        <v>1068</v>
      </c>
      <c r="C1290" s="82">
        <v>0</v>
      </c>
      <c r="D1290" s="82"/>
      <c r="E1290" s="83"/>
    </row>
    <row r="1291" spans="1:5" ht="14.25">
      <c r="A1291" s="80">
        <v>2240602</v>
      </c>
      <c r="B1291" s="80" t="s">
        <v>1069</v>
      </c>
      <c r="C1291" s="82">
        <v>0</v>
      </c>
      <c r="D1291" s="82"/>
      <c r="E1291" s="83"/>
    </row>
    <row r="1292" spans="1:5" ht="14.25">
      <c r="A1292" s="80">
        <v>2240699</v>
      </c>
      <c r="B1292" s="80" t="s">
        <v>1070</v>
      </c>
      <c r="C1292" s="82">
        <v>0</v>
      </c>
      <c r="D1292" s="82"/>
      <c r="E1292" s="83"/>
    </row>
    <row r="1293" spans="1:5" ht="14.25">
      <c r="A1293" s="80">
        <v>22407</v>
      </c>
      <c r="B1293" s="80" t="s">
        <v>1071</v>
      </c>
      <c r="C1293" s="82">
        <v>322</v>
      </c>
      <c r="D1293" s="82">
        <f>SUM(D1294:D1296)</f>
        <v>0</v>
      </c>
      <c r="E1293" s="83">
        <f>(D1293/C1293-1)*100</f>
        <v>-100</v>
      </c>
    </row>
    <row r="1294" spans="1:5" ht="14.25">
      <c r="A1294" s="80">
        <v>2240703</v>
      </c>
      <c r="B1294" s="80" t="s">
        <v>1072</v>
      </c>
      <c r="C1294" s="82">
        <v>290</v>
      </c>
      <c r="D1294" s="82"/>
      <c r="E1294" s="83">
        <f>(D1294/C1294-1)*100</f>
        <v>-100</v>
      </c>
    </row>
    <row r="1295" spans="1:5" ht="14.25">
      <c r="A1295" s="80">
        <v>2240704</v>
      </c>
      <c r="B1295" s="80" t="s">
        <v>1073</v>
      </c>
      <c r="C1295" s="82">
        <v>0</v>
      </c>
      <c r="D1295" s="82"/>
      <c r="E1295" s="83"/>
    </row>
    <row r="1296" spans="1:5" ht="14.25">
      <c r="A1296" s="80">
        <v>2240799</v>
      </c>
      <c r="B1296" s="80" t="s">
        <v>1074</v>
      </c>
      <c r="C1296" s="82">
        <v>32</v>
      </c>
      <c r="D1296" s="82"/>
      <c r="E1296" s="83">
        <f aca="true" t="shared" si="11" ref="E1296:E1302">(D1296/C1296-1)*100</f>
        <v>-100</v>
      </c>
    </row>
    <row r="1297" spans="1:5" ht="14.25">
      <c r="A1297" s="80">
        <v>22499</v>
      </c>
      <c r="B1297" s="80" t="s">
        <v>1075</v>
      </c>
      <c r="C1297" s="82">
        <v>245</v>
      </c>
      <c r="D1297" s="82">
        <f>D1298</f>
        <v>0</v>
      </c>
      <c r="E1297" s="83">
        <f t="shared" si="11"/>
        <v>-100</v>
      </c>
    </row>
    <row r="1298" spans="1:5" ht="14.25">
      <c r="A1298" s="80">
        <v>2249999</v>
      </c>
      <c r="B1298" s="80" t="s">
        <v>1076</v>
      </c>
      <c r="C1298" s="82">
        <v>245</v>
      </c>
      <c r="D1298" s="82"/>
      <c r="E1298" s="83">
        <f t="shared" si="11"/>
        <v>-100</v>
      </c>
    </row>
    <row r="1299" spans="1:5" ht="14.25">
      <c r="A1299" s="80">
        <v>229</v>
      </c>
      <c r="B1299" s="80" t="s">
        <v>1077</v>
      </c>
      <c r="C1299" s="81">
        <v>605</v>
      </c>
      <c r="D1299" s="82">
        <f>D1300</f>
        <v>12530</v>
      </c>
      <c r="E1299" s="83">
        <f t="shared" si="11"/>
        <v>1971.0743801652893</v>
      </c>
    </row>
    <row r="1300" spans="1:5" ht="14.25">
      <c r="A1300" s="80">
        <v>22999</v>
      </c>
      <c r="B1300" s="80" t="s">
        <v>943</v>
      </c>
      <c r="C1300" s="82">
        <v>605</v>
      </c>
      <c r="D1300" s="82">
        <f>D1301</f>
        <v>12530</v>
      </c>
      <c r="E1300" s="83">
        <f t="shared" si="11"/>
        <v>1971.0743801652893</v>
      </c>
    </row>
    <row r="1301" spans="1:5" ht="14.25">
      <c r="A1301" s="80">
        <v>2299999</v>
      </c>
      <c r="B1301" s="80" t="s">
        <v>237</v>
      </c>
      <c r="C1301" s="82">
        <v>605</v>
      </c>
      <c r="D1301" s="82">
        <v>12530</v>
      </c>
      <c r="E1301" s="83">
        <f t="shared" si="11"/>
        <v>1971.0743801652893</v>
      </c>
    </row>
    <row r="1302" spans="1:5" ht="14.25">
      <c r="A1302" s="80">
        <v>232</v>
      </c>
      <c r="B1302" s="80" t="s">
        <v>1078</v>
      </c>
      <c r="C1302" s="82">
        <v>20335</v>
      </c>
      <c r="D1302" s="82">
        <f>SUM(D1303:D1304,D1309)</f>
        <v>19398</v>
      </c>
      <c r="E1302" s="83">
        <f t="shared" si="11"/>
        <v>-4.607819031226946</v>
      </c>
    </row>
    <row r="1303" spans="1:5" ht="14.25">
      <c r="A1303" s="80">
        <v>23201</v>
      </c>
      <c r="B1303" s="80" t="s">
        <v>1079</v>
      </c>
      <c r="C1303" s="82">
        <v>0</v>
      </c>
      <c r="D1303" s="82"/>
      <c r="E1303" s="83"/>
    </row>
    <row r="1304" spans="1:5" ht="14.25">
      <c r="A1304" s="80">
        <v>23202</v>
      </c>
      <c r="B1304" s="80" t="s">
        <v>1080</v>
      </c>
      <c r="C1304" s="81">
        <v>0</v>
      </c>
      <c r="D1304" s="82">
        <f>SUM(D1305:D1308)</f>
        <v>0</v>
      </c>
      <c r="E1304" s="83"/>
    </row>
    <row r="1305" spans="1:5" ht="14.25">
      <c r="A1305" s="80">
        <v>2320201</v>
      </c>
      <c r="B1305" s="80" t="s">
        <v>1081</v>
      </c>
      <c r="C1305" s="82">
        <v>0</v>
      </c>
      <c r="D1305" s="82"/>
      <c r="E1305" s="83"/>
    </row>
    <row r="1306" spans="1:5" ht="14.25">
      <c r="A1306" s="80">
        <v>2320202</v>
      </c>
      <c r="B1306" s="80" t="s">
        <v>1082</v>
      </c>
      <c r="C1306" s="82">
        <v>0</v>
      </c>
      <c r="D1306" s="82"/>
      <c r="E1306" s="83"/>
    </row>
    <row r="1307" spans="1:5" ht="14.25">
      <c r="A1307" s="80">
        <v>2320203</v>
      </c>
      <c r="B1307" s="80" t="s">
        <v>1083</v>
      </c>
      <c r="C1307" s="82">
        <v>0</v>
      </c>
      <c r="D1307" s="82"/>
      <c r="E1307" s="83"/>
    </row>
    <row r="1308" spans="1:5" ht="14.25">
      <c r="A1308" s="80">
        <v>2320299</v>
      </c>
      <c r="B1308" s="80" t="s">
        <v>1084</v>
      </c>
      <c r="C1308" s="82">
        <v>0</v>
      </c>
      <c r="D1308" s="82"/>
      <c r="E1308" s="83"/>
    </row>
    <row r="1309" spans="1:5" ht="14.25">
      <c r="A1309" s="80">
        <v>23203</v>
      </c>
      <c r="B1309" s="80" t="s">
        <v>1085</v>
      </c>
      <c r="C1309" s="82">
        <v>20335</v>
      </c>
      <c r="D1309" s="82">
        <f>SUM(D1310:D1313)</f>
        <v>19398</v>
      </c>
      <c r="E1309" s="83">
        <f>(D1309/C1309-1)*100</f>
        <v>-4.607819031226946</v>
      </c>
    </row>
    <row r="1310" spans="1:5" ht="14.25">
      <c r="A1310" s="80">
        <v>2320301</v>
      </c>
      <c r="B1310" s="80" t="s">
        <v>1086</v>
      </c>
      <c r="C1310" s="82">
        <v>20335</v>
      </c>
      <c r="D1310" s="82">
        <v>19350</v>
      </c>
      <c r="E1310" s="83">
        <f>(D1310/C1310-1)*100</f>
        <v>-4.843865256946156</v>
      </c>
    </row>
    <row r="1311" spans="1:5" ht="14.25">
      <c r="A1311" s="80">
        <v>2320302</v>
      </c>
      <c r="B1311" s="80" t="s">
        <v>1087</v>
      </c>
      <c r="C1311" s="82">
        <v>0</v>
      </c>
      <c r="D1311" s="82"/>
      <c r="E1311" s="83"/>
    </row>
    <row r="1312" spans="1:5" ht="14.25">
      <c r="A1312" s="80">
        <v>2320303</v>
      </c>
      <c r="B1312" s="80" t="s">
        <v>1088</v>
      </c>
      <c r="C1312" s="82">
        <v>0</v>
      </c>
      <c r="D1312" s="82">
        <v>48</v>
      </c>
      <c r="E1312" s="83"/>
    </row>
    <row r="1313" spans="1:5" ht="14.25">
      <c r="A1313" s="80">
        <v>2320399</v>
      </c>
      <c r="B1313" s="80" t="s">
        <v>1089</v>
      </c>
      <c r="C1313" s="82">
        <v>0</v>
      </c>
      <c r="D1313" s="82"/>
      <c r="E1313" s="83"/>
    </row>
    <row r="1314" spans="1:5" ht="14.25">
      <c r="A1314" s="80">
        <v>233</v>
      </c>
      <c r="B1314" s="80" t="s">
        <v>1090</v>
      </c>
      <c r="C1314" s="82">
        <v>5</v>
      </c>
      <c r="D1314" s="82">
        <f>SUM(D1315:D1317)</f>
        <v>77</v>
      </c>
      <c r="E1314" s="83">
        <f>(D1314/C1314-1)*100</f>
        <v>1440</v>
      </c>
    </row>
    <row r="1315" spans="1:5" ht="14.25">
      <c r="A1315" s="80">
        <v>23301</v>
      </c>
      <c r="B1315" s="80" t="s">
        <v>1091</v>
      </c>
      <c r="C1315" s="82">
        <v>0</v>
      </c>
      <c r="D1315" s="82"/>
      <c r="E1315" s="83"/>
    </row>
    <row r="1316" spans="1:5" ht="14.25">
      <c r="A1316" s="80">
        <v>23302</v>
      </c>
      <c r="B1316" s="80" t="s">
        <v>1092</v>
      </c>
      <c r="C1316" s="82">
        <v>0</v>
      </c>
      <c r="D1316" s="82"/>
      <c r="E1316" s="83"/>
    </row>
    <row r="1317" spans="1:5" ht="14.25">
      <c r="A1317" s="80">
        <v>23303</v>
      </c>
      <c r="B1317" s="80" t="s">
        <v>1093</v>
      </c>
      <c r="C1317" s="82">
        <v>5</v>
      </c>
      <c r="D1317" s="82">
        <v>77</v>
      </c>
      <c r="E1317" s="83">
        <f>(D1317/C1317-1)*100</f>
        <v>1440</v>
      </c>
    </row>
  </sheetData>
  <sheetProtection/>
  <mergeCells count="1">
    <mergeCell ref="A2:E2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1" max="1" width="8.375" style="0" customWidth="1"/>
    <col min="2" max="2" width="9.00390625" style="0" hidden="1" customWidth="1"/>
    <col min="3" max="3" width="32.125" style="0" customWidth="1"/>
    <col min="4" max="4" width="12.75390625" style="1" customWidth="1"/>
    <col min="5" max="5" width="12.875" style="1" customWidth="1"/>
    <col min="6" max="6" width="12.125" style="0" customWidth="1"/>
  </cols>
  <sheetData>
    <row r="1" spans="1:6" ht="14.25">
      <c r="A1" s="51" t="s">
        <v>1225</v>
      </c>
      <c r="B1" s="52"/>
      <c r="C1" s="53"/>
      <c r="D1" s="54"/>
      <c r="E1" s="54"/>
      <c r="F1" s="35"/>
    </row>
    <row r="2" spans="1:6" ht="43.5" customHeight="1">
      <c r="A2" s="55" t="s">
        <v>1226</v>
      </c>
      <c r="B2" s="55"/>
      <c r="C2" s="55"/>
      <c r="D2" s="56"/>
      <c r="E2" s="56"/>
      <c r="F2" s="55"/>
    </row>
    <row r="3" spans="1:6" ht="21.75" customHeight="1">
      <c r="A3" s="51"/>
      <c r="B3" s="57"/>
      <c r="C3" s="58"/>
      <c r="D3" s="59"/>
      <c r="E3" s="59"/>
      <c r="F3" s="60" t="s">
        <v>46</v>
      </c>
    </row>
    <row r="4" spans="1:6" ht="24" customHeight="1">
      <c r="A4" s="61" t="s">
        <v>1096</v>
      </c>
      <c r="B4" s="62" t="s">
        <v>79</v>
      </c>
      <c r="C4" s="61" t="s">
        <v>1097</v>
      </c>
      <c r="D4" s="63" t="s">
        <v>1217</v>
      </c>
      <c r="E4" s="63" t="s">
        <v>1218</v>
      </c>
      <c r="F4" s="64" t="s">
        <v>1219</v>
      </c>
    </row>
    <row r="5" spans="1:6" ht="19.5" customHeight="1">
      <c r="A5" s="61" t="s">
        <v>1098</v>
      </c>
      <c r="B5" s="65" t="s">
        <v>1099</v>
      </c>
      <c r="C5" s="66" t="s">
        <v>1100</v>
      </c>
      <c r="D5" s="67">
        <f>SUM(D6:D9)</f>
        <v>96174</v>
      </c>
      <c r="E5" s="67">
        <f>SUM(E6:E9)</f>
        <v>98522</v>
      </c>
      <c r="F5" s="68">
        <f aca="true" t="shared" si="0" ref="F5:F46">(E5/D5)*100</f>
        <v>102.44140828082433</v>
      </c>
    </row>
    <row r="6" spans="1:6" ht="19.5" customHeight="1">
      <c r="A6" s="61"/>
      <c r="B6" s="65" t="s">
        <v>1101</v>
      </c>
      <c r="C6" s="66" t="s">
        <v>1102</v>
      </c>
      <c r="D6" s="67">
        <v>56216</v>
      </c>
      <c r="E6" s="67">
        <v>57899</v>
      </c>
      <c r="F6" s="68">
        <f t="shared" si="0"/>
        <v>102.99380959157536</v>
      </c>
    </row>
    <row r="7" spans="1:6" ht="19.5" customHeight="1">
      <c r="A7" s="61"/>
      <c r="B7" s="65" t="s">
        <v>1103</v>
      </c>
      <c r="C7" s="66" t="s">
        <v>1104</v>
      </c>
      <c r="D7" s="67">
        <v>13473</v>
      </c>
      <c r="E7" s="67">
        <v>13718</v>
      </c>
      <c r="F7" s="68">
        <f t="shared" si="0"/>
        <v>101.81845171825132</v>
      </c>
    </row>
    <row r="8" spans="1:6" ht="19.5" customHeight="1">
      <c r="A8" s="61"/>
      <c r="B8" s="65" t="s">
        <v>1105</v>
      </c>
      <c r="C8" s="66" t="s">
        <v>1106</v>
      </c>
      <c r="D8" s="67">
        <v>7635</v>
      </c>
      <c r="E8" s="67">
        <v>7331</v>
      </c>
      <c r="F8" s="68">
        <f t="shared" si="0"/>
        <v>96.01833660772758</v>
      </c>
    </row>
    <row r="9" spans="1:6" ht="19.5" customHeight="1">
      <c r="A9" s="61"/>
      <c r="B9" s="65" t="s">
        <v>1107</v>
      </c>
      <c r="C9" s="66" t="s">
        <v>1108</v>
      </c>
      <c r="D9" s="67">
        <v>18850</v>
      </c>
      <c r="E9" s="67">
        <v>19574</v>
      </c>
      <c r="F9" s="68">
        <f t="shared" si="0"/>
        <v>103.84084880636604</v>
      </c>
    </row>
    <row r="10" spans="1:6" ht="19.5" customHeight="1">
      <c r="A10" s="61" t="s">
        <v>1109</v>
      </c>
      <c r="B10" s="65" t="s">
        <v>1110</v>
      </c>
      <c r="C10" s="66" t="s">
        <v>1111</v>
      </c>
      <c r="D10" s="67">
        <f>SUM(D11:D20)</f>
        <v>10788</v>
      </c>
      <c r="E10" s="67">
        <f>SUM(E11:E20)</f>
        <v>11515.65</v>
      </c>
      <c r="F10" s="68">
        <f t="shared" si="0"/>
        <v>106.74499443826473</v>
      </c>
    </row>
    <row r="11" spans="1:6" ht="19.5" customHeight="1">
      <c r="A11" s="61"/>
      <c r="B11" s="65" t="s">
        <v>1101</v>
      </c>
      <c r="C11" s="66" t="s">
        <v>1112</v>
      </c>
      <c r="D11" s="67">
        <v>8379</v>
      </c>
      <c r="E11" s="67">
        <v>8769</v>
      </c>
      <c r="F11" s="68">
        <f t="shared" si="0"/>
        <v>104.65449337629789</v>
      </c>
    </row>
    <row r="12" spans="1:6" ht="19.5" customHeight="1">
      <c r="A12" s="61"/>
      <c r="B12" s="65" t="s">
        <v>1103</v>
      </c>
      <c r="C12" s="66" t="s">
        <v>1113</v>
      </c>
      <c r="D12" s="67">
        <v>20</v>
      </c>
      <c r="E12" s="67">
        <v>116</v>
      </c>
      <c r="F12" s="68">
        <f t="shared" si="0"/>
        <v>580</v>
      </c>
    </row>
    <row r="13" spans="1:6" ht="19.5" customHeight="1">
      <c r="A13" s="61"/>
      <c r="B13" s="65" t="s">
        <v>1105</v>
      </c>
      <c r="C13" s="66" t="s">
        <v>1114</v>
      </c>
      <c r="D13" s="67">
        <v>57</v>
      </c>
      <c r="E13" s="67">
        <v>266</v>
      </c>
      <c r="F13" s="68">
        <f t="shared" si="0"/>
        <v>466.6666666666667</v>
      </c>
    </row>
    <row r="14" spans="1:6" ht="19.5" customHeight="1">
      <c r="A14" s="61"/>
      <c r="B14" s="65" t="s">
        <v>1115</v>
      </c>
      <c r="C14" s="66" t="s">
        <v>1116</v>
      </c>
      <c r="D14" s="67">
        <v>19</v>
      </c>
      <c r="E14" s="67">
        <v>5</v>
      </c>
      <c r="F14" s="68">
        <f t="shared" si="0"/>
        <v>26.31578947368421</v>
      </c>
    </row>
    <row r="15" spans="1:6" ht="19.5" customHeight="1">
      <c r="A15" s="61"/>
      <c r="B15" s="65" t="s">
        <v>1117</v>
      </c>
      <c r="C15" s="66" t="s">
        <v>1118</v>
      </c>
      <c r="D15" s="67">
        <v>395</v>
      </c>
      <c r="E15" s="67">
        <v>223</v>
      </c>
      <c r="F15" s="68">
        <f t="shared" si="0"/>
        <v>56.45569620253165</v>
      </c>
    </row>
    <row r="16" spans="1:6" ht="19.5" customHeight="1">
      <c r="A16" s="61"/>
      <c r="B16" s="65" t="s">
        <v>1119</v>
      </c>
      <c r="C16" s="66" t="s">
        <v>1120</v>
      </c>
      <c r="D16" s="67">
        <v>125</v>
      </c>
      <c r="E16" s="67">
        <v>388</v>
      </c>
      <c r="F16" s="68">
        <f t="shared" si="0"/>
        <v>310.40000000000003</v>
      </c>
    </row>
    <row r="17" spans="1:6" ht="19.5" customHeight="1">
      <c r="A17" s="61"/>
      <c r="B17" s="65" t="s">
        <v>1121</v>
      </c>
      <c r="C17" s="66" t="s">
        <v>1122</v>
      </c>
      <c r="D17" s="67"/>
      <c r="E17" s="67">
        <v>105.65</v>
      </c>
      <c r="F17" s="68"/>
    </row>
    <row r="18" spans="1:6" ht="19.5" customHeight="1">
      <c r="A18" s="61"/>
      <c r="B18" s="65" t="s">
        <v>1123</v>
      </c>
      <c r="C18" s="66" t="s">
        <v>1124</v>
      </c>
      <c r="D18" s="67">
        <v>834</v>
      </c>
      <c r="E18" s="67">
        <v>1100</v>
      </c>
      <c r="F18" s="68">
        <f t="shared" si="0"/>
        <v>131.89448441247004</v>
      </c>
    </row>
    <row r="19" spans="1:6" ht="19.5" customHeight="1">
      <c r="A19" s="61"/>
      <c r="B19" s="65" t="s">
        <v>1125</v>
      </c>
      <c r="C19" s="66" t="s">
        <v>1126</v>
      </c>
      <c r="D19" s="67">
        <v>177</v>
      </c>
      <c r="E19" s="67">
        <v>82</v>
      </c>
      <c r="F19" s="68">
        <f t="shared" si="0"/>
        <v>46.32768361581921</v>
      </c>
    </row>
    <row r="20" spans="1:6" ht="19.5" customHeight="1">
      <c r="A20" s="61"/>
      <c r="B20" s="65" t="s">
        <v>1107</v>
      </c>
      <c r="C20" s="66" t="s">
        <v>1127</v>
      </c>
      <c r="D20" s="67">
        <v>782</v>
      </c>
      <c r="E20" s="67">
        <v>461</v>
      </c>
      <c r="F20" s="68">
        <f t="shared" si="0"/>
        <v>58.95140664961637</v>
      </c>
    </row>
    <row r="21" spans="1:6" ht="19.5" customHeight="1">
      <c r="A21" s="61" t="s">
        <v>1128</v>
      </c>
      <c r="B21" s="65" t="s">
        <v>1129</v>
      </c>
      <c r="C21" s="66" t="s">
        <v>1130</v>
      </c>
      <c r="D21" s="67">
        <f>SUM(D22:D28)</f>
        <v>291</v>
      </c>
      <c r="E21" s="67">
        <f>SUM(E22:E28)</f>
        <v>633</v>
      </c>
      <c r="F21" s="68">
        <f t="shared" si="0"/>
        <v>217.52577319587627</v>
      </c>
    </row>
    <row r="22" spans="1:6" ht="19.5" customHeight="1">
      <c r="A22" s="61"/>
      <c r="B22" s="65" t="s">
        <v>1101</v>
      </c>
      <c r="C22" s="66" t="s">
        <v>1131</v>
      </c>
      <c r="D22" s="67"/>
      <c r="E22" s="67"/>
      <c r="F22" s="68"/>
    </row>
    <row r="23" spans="1:6" ht="19.5" customHeight="1">
      <c r="A23" s="61"/>
      <c r="B23" s="65" t="s">
        <v>1103</v>
      </c>
      <c r="C23" s="66" t="s">
        <v>1132</v>
      </c>
      <c r="D23" s="67"/>
      <c r="E23" s="67"/>
      <c r="F23" s="68"/>
    </row>
    <row r="24" spans="1:6" ht="19.5" customHeight="1">
      <c r="A24" s="61"/>
      <c r="B24" s="65" t="s">
        <v>1105</v>
      </c>
      <c r="C24" s="66" t="s">
        <v>1133</v>
      </c>
      <c r="D24" s="67">
        <v>13</v>
      </c>
      <c r="E24" s="67">
        <v>326</v>
      </c>
      <c r="F24" s="68">
        <f t="shared" si="0"/>
        <v>2507.6923076923076</v>
      </c>
    </row>
    <row r="25" spans="1:6" ht="19.5" customHeight="1">
      <c r="A25" s="61"/>
      <c r="B25" s="65" t="s">
        <v>1115</v>
      </c>
      <c r="C25" s="66" t="s">
        <v>1134</v>
      </c>
      <c r="D25" s="67"/>
      <c r="E25" s="67"/>
      <c r="F25" s="68"/>
    </row>
    <row r="26" spans="1:6" ht="19.5" customHeight="1">
      <c r="A26" s="61"/>
      <c r="B26" s="65" t="s">
        <v>1117</v>
      </c>
      <c r="C26" s="66" t="s">
        <v>1135</v>
      </c>
      <c r="D26" s="67">
        <v>267</v>
      </c>
      <c r="E26" s="67">
        <v>293</v>
      </c>
      <c r="F26" s="68">
        <f t="shared" si="0"/>
        <v>109.7378277153558</v>
      </c>
    </row>
    <row r="27" spans="1:6" ht="19.5" customHeight="1">
      <c r="A27" s="61"/>
      <c r="B27" s="65" t="s">
        <v>1119</v>
      </c>
      <c r="C27" s="66" t="s">
        <v>1136</v>
      </c>
      <c r="D27" s="67"/>
      <c r="E27" s="67"/>
      <c r="F27" s="68"/>
    </row>
    <row r="28" spans="1:6" ht="19.5" customHeight="1">
      <c r="A28" s="61"/>
      <c r="B28" s="65" t="s">
        <v>1107</v>
      </c>
      <c r="C28" s="66" t="s">
        <v>1137</v>
      </c>
      <c r="D28" s="67">
        <v>11</v>
      </c>
      <c r="E28" s="67">
        <v>14</v>
      </c>
      <c r="F28" s="68">
        <f t="shared" si="0"/>
        <v>127.27272727272727</v>
      </c>
    </row>
    <row r="29" spans="1:6" ht="19.5" customHeight="1">
      <c r="A29" s="61" t="s">
        <v>1138</v>
      </c>
      <c r="B29" s="65" t="s">
        <v>1139</v>
      </c>
      <c r="C29" s="66" t="s">
        <v>1140</v>
      </c>
      <c r="D29" s="67">
        <f>SUM(D30:D31)</f>
        <v>180387</v>
      </c>
      <c r="E29" s="67">
        <f>SUM(E30:E31)</f>
        <v>184981</v>
      </c>
      <c r="F29" s="68">
        <f t="shared" si="0"/>
        <v>102.54674671678114</v>
      </c>
    </row>
    <row r="30" spans="1:6" ht="19.5" customHeight="1">
      <c r="A30" s="61"/>
      <c r="B30" s="65" t="s">
        <v>1101</v>
      </c>
      <c r="C30" s="66" t="s">
        <v>1141</v>
      </c>
      <c r="D30" s="67">
        <v>165180</v>
      </c>
      <c r="E30" s="67">
        <v>166937</v>
      </c>
      <c r="F30" s="68">
        <f t="shared" si="0"/>
        <v>101.06368809783265</v>
      </c>
    </row>
    <row r="31" spans="1:6" ht="19.5" customHeight="1">
      <c r="A31" s="61"/>
      <c r="B31" s="65" t="s">
        <v>1103</v>
      </c>
      <c r="C31" s="66" t="s">
        <v>1142</v>
      </c>
      <c r="D31" s="67">
        <v>15207</v>
      </c>
      <c r="E31" s="67">
        <v>18044</v>
      </c>
      <c r="F31" s="68">
        <f t="shared" si="0"/>
        <v>118.6558821595318</v>
      </c>
    </row>
    <row r="32" spans="1:6" ht="19.5" customHeight="1">
      <c r="A32" s="61"/>
      <c r="B32" s="65" t="s">
        <v>1107</v>
      </c>
      <c r="C32" s="66" t="s">
        <v>1143</v>
      </c>
      <c r="D32" s="67"/>
      <c r="E32" s="67"/>
      <c r="F32" s="68"/>
    </row>
    <row r="33" spans="1:6" ht="19.5" customHeight="1">
      <c r="A33" s="61" t="s">
        <v>1144</v>
      </c>
      <c r="B33" s="65" t="s">
        <v>1145</v>
      </c>
      <c r="C33" s="66" t="s">
        <v>1146</v>
      </c>
      <c r="D33" s="67">
        <f>SUM(D34:D35)</f>
        <v>949</v>
      </c>
      <c r="E33" s="67">
        <f>SUM(E34:E35)</f>
        <v>852</v>
      </c>
      <c r="F33" s="68">
        <f t="shared" si="0"/>
        <v>89.77871443624869</v>
      </c>
    </row>
    <row r="34" spans="1:6" ht="19.5" customHeight="1">
      <c r="A34" s="61"/>
      <c r="B34" s="65" t="s">
        <v>1101</v>
      </c>
      <c r="C34" s="66" t="s">
        <v>1147</v>
      </c>
      <c r="D34" s="67">
        <v>949</v>
      </c>
      <c r="E34" s="67">
        <v>852</v>
      </c>
      <c r="F34" s="68">
        <f t="shared" si="0"/>
        <v>89.77871443624869</v>
      </c>
    </row>
    <row r="35" spans="1:6" ht="19.5" customHeight="1">
      <c r="A35" s="61"/>
      <c r="B35" s="65" t="s">
        <v>1103</v>
      </c>
      <c r="C35" s="66" t="s">
        <v>1148</v>
      </c>
      <c r="D35" s="67"/>
      <c r="E35" s="67"/>
      <c r="F35" s="68"/>
    </row>
    <row r="36" spans="1:6" ht="19.5" customHeight="1">
      <c r="A36" s="61" t="s">
        <v>1149</v>
      </c>
      <c r="B36" s="65"/>
      <c r="C36" s="66" t="s">
        <v>1150</v>
      </c>
      <c r="D36" s="67">
        <f>SUM(D37:D39)</f>
        <v>0</v>
      </c>
      <c r="E36" s="67">
        <f>SUM(E37:E39)</f>
        <v>0</v>
      </c>
      <c r="F36" s="68"/>
    </row>
    <row r="37" spans="1:6" ht="19.5" customHeight="1">
      <c r="A37" s="61"/>
      <c r="B37" s="65"/>
      <c r="C37" s="66" t="s">
        <v>1151</v>
      </c>
      <c r="D37" s="67"/>
      <c r="E37" s="67"/>
      <c r="F37" s="68"/>
    </row>
    <row r="38" spans="1:6" ht="19.5" customHeight="1">
      <c r="A38" s="61"/>
      <c r="B38" s="65"/>
      <c r="C38" s="66" t="s">
        <v>1152</v>
      </c>
      <c r="D38" s="67"/>
      <c r="E38" s="67"/>
      <c r="F38" s="68"/>
    </row>
    <row r="39" spans="1:6" ht="19.5" customHeight="1">
      <c r="A39" s="61"/>
      <c r="B39" s="65"/>
      <c r="C39" s="66" t="s">
        <v>1153</v>
      </c>
      <c r="D39" s="67"/>
      <c r="E39" s="67"/>
      <c r="F39" s="68"/>
    </row>
    <row r="40" spans="1:6" ht="19.5" customHeight="1">
      <c r="A40" s="61" t="s">
        <v>1154</v>
      </c>
      <c r="B40" s="65" t="s">
        <v>1155</v>
      </c>
      <c r="C40" s="66" t="s">
        <v>1156</v>
      </c>
      <c r="D40" s="67">
        <f>SUM(D41:D45)</f>
        <v>10500</v>
      </c>
      <c r="E40" s="67">
        <f>SUM(E41:E45)</f>
        <v>10759</v>
      </c>
      <c r="F40" s="68">
        <f t="shared" si="0"/>
        <v>102.46666666666667</v>
      </c>
    </row>
    <row r="41" spans="1:6" ht="19.5" customHeight="1">
      <c r="A41" s="61"/>
      <c r="B41" s="65" t="s">
        <v>1101</v>
      </c>
      <c r="C41" s="66" t="s">
        <v>1157</v>
      </c>
      <c r="D41" s="67">
        <v>3034</v>
      </c>
      <c r="E41" s="67">
        <v>3803</v>
      </c>
      <c r="F41" s="68">
        <f t="shared" si="0"/>
        <v>125.34607778510218</v>
      </c>
    </row>
    <row r="42" spans="1:6" ht="19.5" customHeight="1">
      <c r="A42" s="61"/>
      <c r="B42" s="65" t="s">
        <v>1103</v>
      </c>
      <c r="C42" s="66" t="s">
        <v>1158</v>
      </c>
      <c r="D42" s="67"/>
      <c r="E42" s="67"/>
      <c r="F42" s="68"/>
    </row>
    <row r="43" spans="1:6" ht="19.5" customHeight="1">
      <c r="A43" s="61"/>
      <c r="B43" s="65" t="s">
        <v>1105</v>
      </c>
      <c r="C43" s="66" t="s">
        <v>1159</v>
      </c>
      <c r="D43" s="67">
        <v>1</v>
      </c>
      <c r="E43" s="67"/>
      <c r="F43" s="68">
        <f t="shared" si="0"/>
        <v>0</v>
      </c>
    </row>
    <row r="44" spans="1:6" ht="19.5" customHeight="1">
      <c r="A44" s="61"/>
      <c r="B44" s="65" t="s">
        <v>1117</v>
      </c>
      <c r="C44" s="66" t="s">
        <v>1160</v>
      </c>
      <c r="D44" s="67">
        <v>2006</v>
      </c>
      <c r="E44" s="67">
        <v>255</v>
      </c>
      <c r="F44" s="68">
        <f t="shared" si="0"/>
        <v>12.711864406779661</v>
      </c>
    </row>
    <row r="45" spans="1:6" ht="19.5" customHeight="1">
      <c r="A45" s="61"/>
      <c r="B45" s="65" t="s">
        <v>1107</v>
      </c>
      <c r="C45" s="66" t="s">
        <v>1161</v>
      </c>
      <c r="D45" s="69">
        <v>5459</v>
      </c>
      <c r="E45" s="69">
        <v>6701</v>
      </c>
      <c r="F45" s="68">
        <f t="shared" si="0"/>
        <v>122.75141967393294</v>
      </c>
    </row>
    <row r="46" spans="1:6" ht="19.5" customHeight="1">
      <c r="A46" s="70"/>
      <c r="B46" s="65"/>
      <c r="C46" s="71" t="s">
        <v>43</v>
      </c>
      <c r="D46" s="72">
        <f>D5+D10+D21+D29+D33+D40+D36</f>
        <v>299089</v>
      </c>
      <c r="E46" s="72">
        <f>E5+E10+E21+E29+E33+E40+E36</f>
        <v>307262.65</v>
      </c>
      <c r="F46" s="68">
        <f t="shared" si="0"/>
        <v>102.73284875070632</v>
      </c>
    </row>
  </sheetData>
  <sheetProtection/>
  <mergeCells count="1">
    <mergeCell ref="A2:F2"/>
  </mergeCells>
  <printOptions/>
  <pageMargins left="0.9486111111111111" right="0.5548611111111111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L7" sqref="L7"/>
    </sheetView>
  </sheetViews>
  <sheetFormatPr defaultColWidth="9.00390625" defaultRowHeight="14.25"/>
  <cols>
    <col min="2" max="2" width="21.50390625" style="0" customWidth="1"/>
    <col min="3" max="3" width="12.375" style="1" customWidth="1"/>
    <col min="4" max="4" width="11.375" style="1" customWidth="1"/>
    <col min="5" max="6" width="12.25390625" style="1" customWidth="1"/>
  </cols>
  <sheetData>
    <row r="1" spans="1:6" ht="14.25">
      <c r="A1" s="34" t="s">
        <v>1227</v>
      </c>
      <c r="B1" s="35"/>
      <c r="C1" s="36"/>
      <c r="D1" s="36"/>
      <c r="E1" s="37"/>
      <c r="F1" s="37"/>
    </row>
    <row r="2" spans="1:6" ht="49.5" customHeight="1">
      <c r="A2" s="22" t="s">
        <v>1228</v>
      </c>
      <c r="B2" s="22"/>
      <c r="C2" s="23"/>
      <c r="D2" s="23"/>
      <c r="E2" s="23"/>
      <c r="F2" s="23"/>
    </row>
    <row r="3" spans="1:6" ht="22.5" customHeight="1">
      <c r="A3" s="38"/>
      <c r="B3" s="39"/>
      <c r="C3" s="40"/>
      <c r="D3" s="40"/>
      <c r="E3" s="40"/>
      <c r="F3" s="41" t="s">
        <v>46</v>
      </c>
    </row>
    <row r="4" spans="1:6" ht="31.5" customHeight="1">
      <c r="A4" s="26" t="s">
        <v>1096</v>
      </c>
      <c r="B4" s="26" t="s">
        <v>1164</v>
      </c>
      <c r="C4" s="42" t="s">
        <v>1217</v>
      </c>
      <c r="D4" s="42" t="s">
        <v>1218</v>
      </c>
      <c r="E4" s="43" t="s">
        <v>1165</v>
      </c>
      <c r="F4" s="44"/>
    </row>
    <row r="5" spans="1:6" ht="31.5" customHeight="1">
      <c r="A5" s="26"/>
      <c r="B5" s="26"/>
      <c r="C5" s="45"/>
      <c r="D5" s="45"/>
      <c r="E5" s="44" t="s">
        <v>1166</v>
      </c>
      <c r="F5" s="46" t="s">
        <v>1167</v>
      </c>
    </row>
    <row r="6" spans="1:6" ht="24.75" customHeight="1">
      <c r="A6" s="26">
        <v>1</v>
      </c>
      <c r="B6" s="28" t="s">
        <v>1168</v>
      </c>
      <c r="C6" s="47">
        <v>12407</v>
      </c>
      <c r="D6" s="47">
        <f aca="true" t="shared" si="0" ref="D6:D17">E6+F6</f>
        <v>12990</v>
      </c>
      <c r="E6" s="48">
        <v>6634</v>
      </c>
      <c r="F6" s="49">
        <v>6356</v>
      </c>
    </row>
    <row r="7" spans="1:6" ht="24.75" customHeight="1">
      <c r="A7" s="26">
        <v>2</v>
      </c>
      <c r="B7" s="28" t="s">
        <v>1169</v>
      </c>
      <c r="C7" s="47">
        <v>22219</v>
      </c>
      <c r="D7" s="47">
        <f t="shared" si="0"/>
        <v>16437</v>
      </c>
      <c r="E7" s="48">
        <v>6887</v>
      </c>
      <c r="F7" s="49">
        <v>9550</v>
      </c>
    </row>
    <row r="8" spans="1:6" ht="24.75" customHeight="1">
      <c r="A8" s="26">
        <v>3</v>
      </c>
      <c r="B8" s="28" t="s">
        <v>1170</v>
      </c>
      <c r="C8" s="47">
        <v>14322</v>
      </c>
      <c r="D8" s="47">
        <f t="shared" si="0"/>
        <v>8547</v>
      </c>
      <c r="E8" s="48">
        <v>6019</v>
      </c>
      <c r="F8" s="49">
        <v>2528</v>
      </c>
    </row>
    <row r="9" spans="1:6" ht="24.75" customHeight="1">
      <c r="A9" s="26">
        <v>4</v>
      </c>
      <c r="B9" s="28" t="s">
        <v>1171</v>
      </c>
      <c r="C9" s="47">
        <v>16067</v>
      </c>
      <c r="D9" s="47">
        <f t="shared" si="0"/>
        <v>12124</v>
      </c>
      <c r="E9" s="48">
        <v>6370</v>
      </c>
      <c r="F9" s="49">
        <v>5754</v>
      </c>
    </row>
    <row r="10" spans="1:6" ht="24.75" customHeight="1">
      <c r="A10" s="26">
        <v>5</v>
      </c>
      <c r="B10" s="28" t="s">
        <v>1172</v>
      </c>
      <c r="C10" s="47">
        <v>11285</v>
      </c>
      <c r="D10" s="47">
        <f t="shared" si="0"/>
        <v>11649</v>
      </c>
      <c r="E10" s="48">
        <v>7074</v>
      </c>
      <c r="F10" s="49">
        <v>4575</v>
      </c>
    </row>
    <row r="11" spans="1:6" ht="24.75" customHeight="1">
      <c r="A11" s="26">
        <v>6</v>
      </c>
      <c r="B11" s="28" t="s">
        <v>1173</v>
      </c>
      <c r="C11" s="47">
        <v>10805</v>
      </c>
      <c r="D11" s="47">
        <f t="shared" si="0"/>
        <v>6852</v>
      </c>
      <c r="E11" s="48">
        <v>5075</v>
      </c>
      <c r="F11" s="49">
        <v>1777</v>
      </c>
    </row>
    <row r="12" spans="1:6" ht="24.75" customHeight="1">
      <c r="A12" s="26">
        <v>7</v>
      </c>
      <c r="B12" s="28" t="s">
        <v>1174</v>
      </c>
      <c r="C12" s="47">
        <v>9666</v>
      </c>
      <c r="D12" s="47">
        <f t="shared" si="0"/>
        <v>4376</v>
      </c>
      <c r="E12" s="48">
        <v>3136</v>
      </c>
      <c r="F12" s="49">
        <v>1240</v>
      </c>
    </row>
    <row r="13" spans="1:6" ht="24.75" customHeight="1">
      <c r="A13" s="26">
        <v>8</v>
      </c>
      <c r="B13" s="28" t="s">
        <v>1175</v>
      </c>
      <c r="C13" s="47">
        <v>41432</v>
      </c>
      <c r="D13" s="47">
        <f t="shared" si="0"/>
        <v>26925</v>
      </c>
      <c r="E13" s="48">
        <v>9704</v>
      </c>
      <c r="F13" s="49">
        <v>17221</v>
      </c>
    </row>
    <row r="14" spans="1:6" ht="24.75" customHeight="1">
      <c r="A14" s="26">
        <v>9</v>
      </c>
      <c r="B14" s="28" t="s">
        <v>1176</v>
      </c>
      <c r="C14" s="47">
        <v>46848</v>
      </c>
      <c r="D14" s="47">
        <f t="shared" si="0"/>
        <v>12835</v>
      </c>
      <c r="E14" s="48">
        <v>6259</v>
      </c>
      <c r="F14" s="49">
        <v>6576</v>
      </c>
    </row>
    <row r="15" spans="1:6" ht="24.75" customHeight="1">
      <c r="A15" s="26">
        <v>10</v>
      </c>
      <c r="B15" s="28" t="s">
        <v>1177</v>
      </c>
      <c r="C15" s="47">
        <v>12125</v>
      </c>
      <c r="D15" s="47">
        <f t="shared" si="0"/>
        <v>4304</v>
      </c>
      <c r="E15" s="48">
        <v>3367</v>
      </c>
      <c r="F15" s="49">
        <v>937</v>
      </c>
    </row>
    <row r="16" spans="1:6" ht="24.75" customHeight="1">
      <c r="A16" s="26">
        <v>11</v>
      </c>
      <c r="B16" s="28" t="s">
        <v>1178</v>
      </c>
      <c r="C16" s="47">
        <v>11164</v>
      </c>
      <c r="D16" s="47">
        <f t="shared" si="0"/>
        <v>3785</v>
      </c>
      <c r="E16" s="48">
        <v>2833</v>
      </c>
      <c r="F16" s="49">
        <v>952</v>
      </c>
    </row>
    <row r="17" spans="1:6" ht="24.75" customHeight="1">
      <c r="A17" s="26">
        <v>12</v>
      </c>
      <c r="B17" s="28" t="s">
        <v>1179</v>
      </c>
      <c r="C17" s="47">
        <v>6958</v>
      </c>
      <c r="D17" s="47">
        <f t="shared" si="0"/>
        <v>6814</v>
      </c>
      <c r="E17" s="48">
        <v>4847</v>
      </c>
      <c r="F17" s="49">
        <v>1967</v>
      </c>
    </row>
    <row r="18" spans="1:6" ht="24.75" customHeight="1">
      <c r="A18" s="50"/>
      <c r="B18" s="26" t="s">
        <v>43</v>
      </c>
      <c r="C18" s="49">
        <f>SUM(C6:C17)</f>
        <v>215298</v>
      </c>
      <c r="D18" s="49">
        <f>SUM(D6:D17)</f>
        <v>127638</v>
      </c>
      <c r="E18" s="49">
        <f>SUM(E6:E17)</f>
        <v>68205</v>
      </c>
      <c r="F18" s="49">
        <f>SUM(F6:F17)</f>
        <v>59433</v>
      </c>
    </row>
  </sheetData>
  <sheetProtection/>
  <mergeCells count="6">
    <mergeCell ref="A2:F2"/>
    <mergeCell ref="E4:F4"/>
    <mergeCell ref="A4:A5"/>
    <mergeCell ref="B4:B5"/>
    <mergeCell ref="C4:C5"/>
    <mergeCell ref="D4:D5"/>
  </mergeCells>
  <printOptions/>
  <pageMargins left="0.9486111111111111" right="0.16111111111111112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2" max="2" width="38.25390625" style="0" customWidth="1"/>
    <col min="3" max="3" width="12.125" style="1" customWidth="1"/>
    <col min="4" max="4" width="11.375" style="1" customWidth="1"/>
    <col min="5" max="5" width="10.125" style="0" customWidth="1"/>
  </cols>
  <sheetData>
    <row r="1" spans="1:5" ht="14.25">
      <c r="A1" s="2" t="s">
        <v>1229</v>
      </c>
      <c r="B1" s="20"/>
      <c r="C1" s="21"/>
      <c r="D1" s="21"/>
      <c r="E1" s="21"/>
    </row>
    <row r="2" spans="1:5" ht="39" customHeight="1">
      <c r="A2" s="22" t="s">
        <v>1230</v>
      </c>
      <c r="B2" s="22"/>
      <c r="C2" s="23"/>
      <c r="D2" s="23"/>
      <c r="E2" s="22"/>
    </row>
    <row r="3" spans="1:5" ht="18" customHeight="1">
      <c r="A3" s="24"/>
      <c r="B3" s="24"/>
      <c r="C3" s="25"/>
      <c r="D3" s="25"/>
      <c r="E3" s="25" t="s">
        <v>46</v>
      </c>
    </row>
    <row r="4" spans="1:5" ht="19.5" customHeight="1">
      <c r="A4" s="26" t="s">
        <v>1096</v>
      </c>
      <c r="B4" s="26" t="s">
        <v>1182</v>
      </c>
      <c r="C4" s="27" t="s">
        <v>1217</v>
      </c>
      <c r="D4" s="27" t="s">
        <v>1218</v>
      </c>
      <c r="E4" s="27" t="s">
        <v>1219</v>
      </c>
    </row>
    <row r="5" spans="1:5" ht="19.5" customHeight="1">
      <c r="A5" s="26" t="s">
        <v>1098</v>
      </c>
      <c r="B5" s="28" t="s">
        <v>1166</v>
      </c>
      <c r="C5" s="29">
        <f>SUM(C6:C15)</f>
        <v>72955</v>
      </c>
      <c r="D5" s="29">
        <f>SUM(D6:D15)</f>
        <v>68205</v>
      </c>
      <c r="E5" s="30">
        <f>(D5/C5-1)*100</f>
        <v>-6.510862860667532</v>
      </c>
    </row>
    <row r="6" spans="1:5" ht="19.5" customHeight="1">
      <c r="A6" s="26"/>
      <c r="B6" s="31" t="s">
        <v>1183</v>
      </c>
      <c r="C6" s="29">
        <v>42954</v>
      </c>
      <c r="D6" s="29">
        <v>40505</v>
      </c>
      <c r="E6" s="30">
        <f aca="true" t="shared" si="0" ref="E6:E36">(D6/C6-1)*100</f>
        <v>-5.701448060716119</v>
      </c>
    </row>
    <row r="7" spans="1:5" ht="19.5" customHeight="1">
      <c r="A7" s="26"/>
      <c r="B7" s="31" t="s">
        <v>1184</v>
      </c>
      <c r="C7" s="29">
        <v>30001</v>
      </c>
      <c r="D7" s="29">
        <v>27700</v>
      </c>
      <c r="E7" s="30">
        <f t="shared" si="0"/>
        <v>-7.669744341855267</v>
      </c>
    </row>
    <row r="8" spans="1:5" ht="19.5" customHeight="1">
      <c r="A8" s="26"/>
      <c r="B8" s="31" t="s">
        <v>1185</v>
      </c>
      <c r="C8" s="29"/>
      <c r="D8" s="29"/>
      <c r="E8" s="30"/>
    </row>
    <row r="9" spans="1:5" ht="19.5" customHeight="1">
      <c r="A9" s="26"/>
      <c r="B9" s="31" t="s">
        <v>1186</v>
      </c>
      <c r="C9" s="29"/>
      <c r="D9" s="29"/>
      <c r="E9" s="30"/>
    </row>
    <row r="10" spans="1:5" ht="19.5" customHeight="1">
      <c r="A10" s="26"/>
      <c r="B10" s="31" t="s">
        <v>1187</v>
      </c>
      <c r="C10" s="29"/>
      <c r="D10" s="29"/>
      <c r="E10" s="30"/>
    </row>
    <row r="11" spans="1:5" ht="19.5" customHeight="1">
      <c r="A11" s="26"/>
      <c r="B11" s="31" t="s">
        <v>1188</v>
      </c>
      <c r="C11" s="29"/>
      <c r="D11" s="29"/>
      <c r="E11" s="30"/>
    </row>
    <row r="12" spans="1:5" ht="19.5" customHeight="1">
      <c r="A12" s="26"/>
      <c r="B12" s="31" t="s">
        <v>1189</v>
      </c>
      <c r="C12" s="29"/>
      <c r="D12" s="29"/>
      <c r="E12" s="30"/>
    </row>
    <row r="13" spans="1:5" ht="19.5" customHeight="1">
      <c r="A13" s="26"/>
      <c r="B13" s="31" t="s">
        <v>1190</v>
      </c>
      <c r="C13" s="29"/>
      <c r="D13" s="29"/>
      <c r="E13" s="30"/>
    </row>
    <row r="14" spans="1:5" ht="19.5" customHeight="1">
      <c r="A14" s="26"/>
      <c r="B14" s="31" t="s">
        <v>1191</v>
      </c>
      <c r="C14" s="29"/>
      <c r="D14" s="29"/>
      <c r="E14" s="30"/>
    </row>
    <row r="15" spans="1:5" ht="19.5" customHeight="1">
      <c r="A15" s="26"/>
      <c r="B15" s="31" t="s">
        <v>1192</v>
      </c>
      <c r="C15" s="29"/>
      <c r="D15" s="29"/>
      <c r="E15" s="30"/>
    </row>
    <row r="16" spans="1:5" ht="19.5" customHeight="1">
      <c r="A16" s="26" t="s">
        <v>1109</v>
      </c>
      <c r="B16" s="31" t="s">
        <v>1167</v>
      </c>
      <c r="C16" s="29">
        <f>SUM(C17:C35)</f>
        <v>142343</v>
      </c>
      <c r="D16" s="29">
        <f>SUM(D17:D35)</f>
        <v>59433</v>
      </c>
      <c r="E16" s="30">
        <f t="shared" si="0"/>
        <v>-58.24662962000239</v>
      </c>
    </row>
    <row r="17" spans="1:5" ht="19.5" customHeight="1">
      <c r="A17" s="26"/>
      <c r="B17" s="31" t="s">
        <v>936</v>
      </c>
      <c r="C17" s="29">
        <v>13257</v>
      </c>
      <c r="D17" s="29">
        <v>6794</v>
      </c>
      <c r="E17" s="30">
        <f t="shared" si="0"/>
        <v>-48.75160292675568</v>
      </c>
    </row>
    <row r="18" spans="1:5" ht="19.5" customHeight="1">
      <c r="A18" s="26"/>
      <c r="B18" s="31" t="s">
        <v>1193</v>
      </c>
      <c r="C18" s="29">
        <v>184</v>
      </c>
      <c r="D18" s="29">
        <v>25</v>
      </c>
      <c r="E18" s="30">
        <f t="shared" si="0"/>
        <v>-86.41304347826086</v>
      </c>
    </row>
    <row r="19" spans="1:5" ht="19.5" customHeight="1">
      <c r="A19" s="26"/>
      <c r="B19" s="31" t="s">
        <v>1194</v>
      </c>
      <c r="C19" s="29">
        <v>4253</v>
      </c>
      <c r="D19" s="29">
        <v>1704</v>
      </c>
      <c r="E19" s="30">
        <f t="shared" si="0"/>
        <v>-59.9341641194451</v>
      </c>
    </row>
    <row r="20" spans="1:5" ht="19.5" customHeight="1">
      <c r="A20" s="26"/>
      <c r="B20" s="31" t="s">
        <v>1195</v>
      </c>
      <c r="C20" s="29">
        <v>11573</v>
      </c>
      <c r="D20" s="29">
        <v>18900</v>
      </c>
      <c r="E20" s="30">
        <f t="shared" si="0"/>
        <v>63.31115527520954</v>
      </c>
    </row>
    <row r="21" spans="1:5" ht="19.5" customHeight="1">
      <c r="A21" s="26"/>
      <c r="B21" s="31" t="s">
        <v>1196</v>
      </c>
      <c r="C21" s="29">
        <v>10309</v>
      </c>
      <c r="D21" s="29">
        <v>10000</v>
      </c>
      <c r="E21" s="30">
        <f t="shared" si="0"/>
        <v>-2.9973809292850873</v>
      </c>
    </row>
    <row r="22" spans="1:5" ht="19.5" customHeight="1">
      <c r="A22" s="26"/>
      <c r="B22" s="31" t="s">
        <v>1197</v>
      </c>
      <c r="C22" s="29">
        <v>7984</v>
      </c>
      <c r="D22" s="29">
        <v>2000</v>
      </c>
      <c r="E22" s="30">
        <f t="shared" si="0"/>
        <v>-74.94989979959921</v>
      </c>
    </row>
    <row r="23" spans="1:5" ht="19.5" customHeight="1">
      <c r="A23" s="26"/>
      <c r="B23" s="31" t="s">
        <v>1198</v>
      </c>
      <c r="C23" s="29">
        <v>125</v>
      </c>
      <c r="D23" s="29">
        <v>100</v>
      </c>
      <c r="E23" s="30">
        <f t="shared" si="0"/>
        <v>-19.999999999999996</v>
      </c>
    </row>
    <row r="24" spans="1:5" ht="19.5" customHeight="1">
      <c r="A24" s="26"/>
      <c r="B24" s="31" t="s">
        <v>1199</v>
      </c>
      <c r="C24" s="29">
        <v>1036</v>
      </c>
      <c r="D24" s="29">
        <v>110</v>
      </c>
      <c r="E24" s="30">
        <f t="shared" si="0"/>
        <v>-89.38223938223938</v>
      </c>
    </row>
    <row r="25" spans="1:5" ht="19.5" customHeight="1">
      <c r="A25" s="26"/>
      <c r="B25" s="31" t="s">
        <v>1200</v>
      </c>
      <c r="C25" s="29">
        <v>42843</v>
      </c>
      <c r="D25" s="29">
        <v>8000</v>
      </c>
      <c r="E25" s="30">
        <f t="shared" si="0"/>
        <v>-81.32717129986229</v>
      </c>
    </row>
    <row r="26" spans="1:5" ht="19.5" customHeight="1">
      <c r="A26" s="26"/>
      <c r="B26" s="31" t="s">
        <v>1201</v>
      </c>
      <c r="C26" s="29">
        <v>44212</v>
      </c>
      <c r="D26" s="29">
        <v>10600</v>
      </c>
      <c r="E26" s="30">
        <f t="shared" si="0"/>
        <v>-76.0246087035194</v>
      </c>
    </row>
    <row r="27" spans="1:5" ht="19.5" customHeight="1">
      <c r="A27" s="26"/>
      <c r="B27" s="31" t="s">
        <v>1202</v>
      </c>
      <c r="C27" s="29">
        <v>3272</v>
      </c>
      <c r="D27" s="29">
        <v>600</v>
      </c>
      <c r="E27" s="30">
        <f t="shared" si="0"/>
        <v>-81.66259168704157</v>
      </c>
    </row>
    <row r="28" spans="1:5" ht="19.5" customHeight="1">
      <c r="A28" s="26"/>
      <c r="B28" s="31" t="s">
        <v>1203</v>
      </c>
      <c r="C28" s="29">
        <v>0</v>
      </c>
      <c r="D28" s="29"/>
      <c r="E28" s="30"/>
    </row>
    <row r="29" spans="1:5" ht="19.5" customHeight="1">
      <c r="A29" s="26"/>
      <c r="B29" s="31" t="s">
        <v>1204</v>
      </c>
      <c r="C29" s="29">
        <v>10</v>
      </c>
      <c r="D29" s="29"/>
      <c r="E29" s="30">
        <f t="shared" si="0"/>
        <v>-100</v>
      </c>
    </row>
    <row r="30" spans="1:5" ht="19.5" customHeight="1">
      <c r="A30" s="26"/>
      <c r="B30" s="31" t="s">
        <v>1205</v>
      </c>
      <c r="C30" s="29">
        <v>0</v>
      </c>
      <c r="D30" s="29"/>
      <c r="E30" s="30"/>
    </row>
    <row r="31" spans="1:5" ht="19.5" customHeight="1">
      <c r="A31" s="26"/>
      <c r="B31" s="31" t="s">
        <v>1206</v>
      </c>
      <c r="C31" s="29">
        <v>2611</v>
      </c>
      <c r="D31" s="29">
        <v>500</v>
      </c>
      <c r="E31" s="30">
        <f t="shared" si="0"/>
        <v>-80.85024894676368</v>
      </c>
    </row>
    <row r="32" spans="1:5" ht="19.5" customHeight="1">
      <c r="A32" s="26"/>
      <c r="B32" s="31" t="s">
        <v>1207</v>
      </c>
      <c r="C32" s="29">
        <v>271</v>
      </c>
      <c r="D32" s="29">
        <v>50</v>
      </c>
      <c r="E32" s="30">
        <f t="shared" si="0"/>
        <v>-81.54981549815498</v>
      </c>
    </row>
    <row r="33" spans="1:5" ht="19.5" customHeight="1">
      <c r="A33" s="32"/>
      <c r="B33" s="31" t="s">
        <v>1208</v>
      </c>
      <c r="C33" s="29">
        <v>0</v>
      </c>
      <c r="D33" s="29"/>
      <c r="E33" s="30"/>
    </row>
    <row r="34" spans="1:5" ht="19.5" customHeight="1">
      <c r="A34" s="32"/>
      <c r="B34" s="31" t="s">
        <v>1209</v>
      </c>
      <c r="C34" s="29">
        <v>403</v>
      </c>
      <c r="D34" s="29">
        <v>50</v>
      </c>
      <c r="E34" s="30">
        <f t="shared" si="0"/>
        <v>-87.59305210918113</v>
      </c>
    </row>
    <row r="35" spans="1:5" ht="19.5" customHeight="1">
      <c r="A35" s="32"/>
      <c r="B35" s="33" t="s">
        <v>943</v>
      </c>
      <c r="C35" s="29"/>
      <c r="D35" s="29"/>
      <c r="E35" s="30"/>
    </row>
    <row r="36" spans="1:5" ht="19.5" customHeight="1">
      <c r="A36" s="26"/>
      <c r="B36" s="26" t="s">
        <v>43</v>
      </c>
      <c r="C36" s="29">
        <f>C16+C5</f>
        <v>215298</v>
      </c>
      <c r="D36" s="29">
        <f>D16+D5</f>
        <v>127638</v>
      </c>
      <c r="E36" s="30">
        <f t="shared" si="0"/>
        <v>-40.715659225817234</v>
      </c>
    </row>
  </sheetData>
  <sheetProtection/>
  <mergeCells count="1">
    <mergeCell ref="A2:E2"/>
  </mergeCells>
  <printOptions/>
  <pageMargins left="0.7513888888888889" right="0.7513888888888889" top="0.60625" bottom="0.60625" header="0.5" footer="0.5"/>
  <pageSetup fitToHeight="1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I5" sqref="I5"/>
    </sheetView>
  </sheetViews>
  <sheetFormatPr defaultColWidth="9.00390625" defaultRowHeight="14.25"/>
  <cols>
    <col min="2" max="2" width="15.625" style="0" customWidth="1"/>
    <col min="3" max="3" width="11.75390625" style="1" customWidth="1"/>
    <col min="4" max="4" width="11.50390625" style="1" customWidth="1"/>
    <col min="5" max="5" width="12.25390625" style="1" customWidth="1"/>
    <col min="6" max="7" width="9.00390625" style="1" customWidth="1"/>
  </cols>
  <sheetData>
    <row r="1" spans="1:7" ht="14.25">
      <c r="A1" s="2" t="s">
        <v>1231</v>
      </c>
      <c r="B1" s="3"/>
      <c r="C1" s="4"/>
      <c r="D1" s="4"/>
      <c r="E1" s="4"/>
      <c r="F1" s="4"/>
      <c r="G1" s="4"/>
    </row>
    <row r="2" spans="1:7" ht="36.75" customHeight="1">
      <c r="A2" s="5" t="s">
        <v>1232</v>
      </c>
      <c r="B2" s="5"/>
      <c r="C2" s="6"/>
      <c r="D2" s="6"/>
      <c r="E2" s="6"/>
      <c r="F2" s="6"/>
      <c r="G2" s="6"/>
    </row>
    <row r="3" spans="1:7" ht="27" customHeight="1">
      <c r="A3" s="7"/>
      <c r="B3" s="8"/>
      <c r="C3" s="9"/>
      <c r="D3" s="9"/>
      <c r="E3" s="9"/>
      <c r="F3" s="9"/>
      <c r="G3" s="10" t="s">
        <v>46</v>
      </c>
    </row>
    <row r="4" spans="1:7" ht="33.75" customHeight="1">
      <c r="A4" s="11" t="s">
        <v>1096</v>
      </c>
      <c r="B4" s="11" t="s">
        <v>1164</v>
      </c>
      <c r="C4" s="12" t="s">
        <v>1217</v>
      </c>
      <c r="D4" s="12" t="s">
        <v>1218</v>
      </c>
      <c r="E4" s="13" t="s">
        <v>1165</v>
      </c>
      <c r="F4" s="13"/>
      <c r="G4" s="14"/>
    </row>
    <row r="5" spans="1:7" ht="33" customHeight="1">
      <c r="A5" s="11"/>
      <c r="B5" s="11"/>
      <c r="C5" s="12"/>
      <c r="D5" s="12"/>
      <c r="E5" s="15" t="s">
        <v>1212</v>
      </c>
      <c r="F5" s="12" t="s">
        <v>1213</v>
      </c>
      <c r="G5" s="12" t="s">
        <v>1214</v>
      </c>
    </row>
    <row r="6" spans="1:7" ht="24.75" customHeight="1">
      <c r="A6" s="11">
        <v>1</v>
      </c>
      <c r="B6" s="16" t="s">
        <v>1168</v>
      </c>
      <c r="C6" s="17">
        <v>3211</v>
      </c>
      <c r="D6" s="17">
        <v>2800</v>
      </c>
      <c r="E6" s="18"/>
      <c r="F6" s="19"/>
      <c r="G6" s="19"/>
    </row>
    <row r="7" spans="1:7" ht="24.75" customHeight="1">
      <c r="A7" s="11">
        <v>2</v>
      </c>
      <c r="B7" s="16" t="s">
        <v>1169</v>
      </c>
      <c r="C7" s="17">
        <v>4502</v>
      </c>
      <c r="D7" s="17">
        <v>3600</v>
      </c>
      <c r="E7" s="18"/>
      <c r="F7" s="19"/>
      <c r="G7" s="19"/>
    </row>
    <row r="8" spans="1:7" ht="24.75" customHeight="1">
      <c r="A8" s="11">
        <v>3</v>
      </c>
      <c r="B8" s="16" t="s">
        <v>1170</v>
      </c>
      <c r="C8" s="17">
        <v>2900</v>
      </c>
      <c r="D8" s="17">
        <v>2500</v>
      </c>
      <c r="E8" s="18"/>
      <c r="F8" s="19"/>
      <c r="G8" s="19"/>
    </row>
    <row r="9" spans="1:7" ht="24.75" customHeight="1">
      <c r="A9" s="11">
        <v>4</v>
      </c>
      <c r="B9" s="16" t="s">
        <v>1171</v>
      </c>
      <c r="C9" s="17">
        <v>3650</v>
      </c>
      <c r="D9" s="17">
        <v>3600</v>
      </c>
      <c r="E9" s="18"/>
      <c r="F9" s="19"/>
      <c r="G9" s="19"/>
    </row>
    <row r="10" spans="1:7" ht="24.75" customHeight="1">
      <c r="A10" s="11">
        <v>5</v>
      </c>
      <c r="B10" s="16" t="s">
        <v>1172</v>
      </c>
      <c r="C10" s="17">
        <v>1831</v>
      </c>
      <c r="D10" s="17">
        <v>4100</v>
      </c>
      <c r="E10" s="18"/>
      <c r="F10" s="19"/>
      <c r="G10" s="19"/>
    </row>
    <row r="11" spans="1:7" ht="24.75" customHeight="1">
      <c r="A11" s="11">
        <v>6</v>
      </c>
      <c r="B11" s="16" t="s">
        <v>1173</v>
      </c>
      <c r="C11" s="17">
        <v>1800</v>
      </c>
      <c r="D11" s="17">
        <v>1400</v>
      </c>
      <c r="E11" s="18"/>
      <c r="F11" s="19"/>
      <c r="G11" s="19"/>
    </row>
    <row r="12" spans="1:7" ht="24.75" customHeight="1">
      <c r="A12" s="11">
        <v>7</v>
      </c>
      <c r="B12" s="16" t="s">
        <v>1174</v>
      </c>
      <c r="C12" s="17">
        <v>1349</v>
      </c>
      <c r="D12" s="17">
        <v>900</v>
      </c>
      <c r="E12" s="18"/>
      <c r="F12" s="19"/>
      <c r="G12" s="19"/>
    </row>
    <row r="13" spans="1:7" ht="24.75" customHeight="1">
      <c r="A13" s="11">
        <v>8</v>
      </c>
      <c r="B13" s="16" t="s">
        <v>1175</v>
      </c>
      <c r="C13" s="17">
        <v>2720</v>
      </c>
      <c r="D13" s="17">
        <v>3000</v>
      </c>
      <c r="E13" s="18"/>
      <c r="F13" s="19"/>
      <c r="G13" s="19"/>
    </row>
    <row r="14" spans="1:7" ht="24.75" customHeight="1">
      <c r="A14" s="11">
        <v>9</v>
      </c>
      <c r="B14" s="16" t="s">
        <v>1176</v>
      </c>
      <c r="C14" s="17">
        <v>2852</v>
      </c>
      <c r="D14" s="17">
        <v>1700</v>
      </c>
      <c r="E14" s="18"/>
      <c r="F14" s="19"/>
      <c r="G14" s="19"/>
    </row>
    <row r="15" spans="1:7" ht="24.75" customHeight="1">
      <c r="A15" s="11">
        <v>10</v>
      </c>
      <c r="B15" s="16" t="s">
        <v>1177</v>
      </c>
      <c r="C15" s="17">
        <v>1419</v>
      </c>
      <c r="D15" s="17">
        <v>1000</v>
      </c>
      <c r="E15" s="18"/>
      <c r="F15" s="19"/>
      <c r="G15" s="19"/>
    </row>
    <row r="16" spans="1:7" ht="24.75" customHeight="1">
      <c r="A16" s="11">
        <v>11</v>
      </c>
      <c r="B16" s="16" t="s">
        <v>1178</v>
      </c>
      <c r="C16" s="17">
        <v>1352</v>
      </c>
      <c r="D16" s="17">
        <v>700</v>
      </c>
      <c r="E16" s="18"/>
      <c r="F16" s="19"/>
      <c r="G16" s="19"/>
    </row>
    <row r="17" spans="1:7" ht="24.75" customHeight="1">
      <c r="A17" s="11">
        <v>12</v>
      </c>
      <c r="B17" s="16" t="s">
        <v>1179</v>
      </c>
      <c r="C17" s="17">
        <v>2415</v>
      </c>
      <c r="D17" s="17">
        <v>2400</v>
      </c>
      <c r="E17" s="18"/>
      <c r="F17" s="19"/>
      <c r="G17" s="19"/>
    </row>
    <row r="18" spans="1:7" ht="24.75" customHeight="1">
      <c r="A18" s="11"/>
      <c r="B18" s="11" t="s">
        <v>43</v>
      </c>
      <c r="C18" s="17">
        <f>SUM(C6:C17)</f>
        <v>30001</v>
      </c>
      <c r="D18" s="17">
        <f>SUM(D6:D17)</f>
        <v>27700</v>
      </c>
      <c r="E18" s="18"/>
      <c r="F18" s="19"/>
      <c r="G18" s="19"/>
    </row>
    <row r="19" ht="19.5" customHeight="1"/>
  </sheetData>
  <sheetProtection/>
  <mergeCells count="6">
    <mergeCell ref="A2:G2"/>
    <mergeCell ref="E4:G4"/>
    <mergeCell ref="A4:A5"/>
    <mergeCell ref="B4:B5"/>
    <mergeCell ref="C4:C5"/>
    <mergeCell ref="D4:D5"/>
  </mergeCells>
  <printOptions/>
  <pageMargins left="0.9486111111111111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00" workbookViewId="0" topLeftCell="A1">
      <selection activeCell="K29" sqref="K29"/>
    </sheetView>
  </sheetViews>
  <sheetFormatPr defaultColWidth="9.00390625" defaultRowHeight="14.25"/>
  <cols>
    <col min="1" max="1" width="28.00390625" style="1" customWidth="1"/>
    <col min="2" max="2" width="13.625" style="1" customWidth="1"/>
    <col min="3" max="3" width="10.75390625" style="1" customWidth="1"/>
    <col min="4" max="4" width="10.00390625" style="1" customWidth="1"/>
    <col min="5" max="5" width="10.125" style="1" customWidth="1"/>
  </cols>
  <sheetData>
    <row r="1" spans="1:5" ht="14.25">
      <c r="A1" s="74" t="s">
        <v>44</v>
      </c>
      <c r="B1" s="87"/>
      <c r="C1" s="87"/>
      <c r="D1" s="87"/>
      <c r="E1" s="73"/>
    </row>
    <row r="2" spans="1:5" ht="42.75" customHeight="1">
      <c r="A2" s="88" t="s">
        <v>45</v>
      </c>
      <c r="B2" s="88"/>
      <c r="C2" s="88"/>
      <c r="D2" s="88"/>
      <c r="E2" s="88"/>
    </row>
    <row r="3" spans="1:5" ht="15.75" customHeight="1">
      <c r="A3" s="89"/>
      <c r="B3" s="90"/>
      <c r="C3" s="90"/>
      <c r="D3" s="90"/>
      <c r="E3" s="91" t="s">
        <v>46</v>
      </c>
    </row>
    <row r="4" spans="1:5" ht="24.75" customHeight="1">
      <c r="A4" s="92" t="s">
        <v>47</v>
      </c>
      <c r="B4" s="94" t="s">
        <v>4</v>
      </c>
      <c r="C4" s="94" t="s">
        <v>5</v>
      </c>
      <c r="D4" s="138" t="s">
        <v>6</v>
      </c>
      <c r="E4" s="95" t="s">
        <v>7</v>
      </c>
    </row>
    <row r="5" spans="1:5" ht="19.5" customHeight="1">
      <c r="A5" s="96" t="s">
        <v>48</v>
      </c>
      <c r="B5" s="97">
        <v>167201</v>
      </c>
      <c r="C5" s="97">
        <v>169840</v>
      </c>
      <c r="D5" s="97">
        <v>156137</v>
      </c>
      <c r="E5" s="98">
        <f>(D5/C5)*100</f>
        <v>91.93181818181819</v>
      </c>
    </row>
    <row r="6" spans="1:5" ht="19.5" customHeight="1">
      <c r="A6" s="99" t="s">
        <v>49</v>
      </c>
      <c r="B6" s="97">
        <v>250</v>
      </c>
      <c r="C6" s="97">
        <v>250</v>
      </c>
      <c r="D6" s="97">
        <v>250</v>
      </c>
      <c r="E6" s="98">
        <f aca="true" t="shared" si="0" ref="E6:E34">(D6/C6)*100</f>
        <v>100</v>
      </c>
    </row>
    <row r="7" spans="1:5" ht="19.5" customHeight="1">
      <c r="A7" s="99" t="s">
        <v>50</v>
      </c>
      <c r="B7" s="97">
        <v>61815</v>
      </c>
      <c r="C7" s="97">
        <v>61508</v>
      </c>
      <c r="D7" s="97">
        <v>58211</v>
      </c>
      <c r="E7" s="98">
        <f t="shared" si="0"/>
        <v>94.6397216622228</v>
      </c>
    </row>
    <row r="8" spans="1:5" ht="19.5" customHeight="1">
      <c r="A8" s="100" t="s">
        <v>51</v>
      </c>
      <c r="B8" s="97">
        <v>165384</v>
      </c>
      <c r="C8" s="97">
        <v>162142</v>
      </c>
      <c r="D8" s="97">
        <v>162851</v>
      </c>
      <c r="E8" s="98">
        <f t="shared" si="0"/>
        <v>100.43727103403191</v>
      </c>
    </row>
    <row r="9" spans="1:5" ht="19.5" customHeight="1">
      <c r="A9" s="99" t="s">
        <v>52</v>
      </c>
      <c r="B9" s="97">
        <v>56233</v>
      </c>
      <c r="C9" s="97">
        <v>56840</v>
      </c>
      <c r="D9" s="97">
        <v>57281</v>
      </c>
      <c r="E9" s="98">
        <f t="shared" si="0"/>
        <v>100.77586206896552</v>
      </c>
    </row>
    <row r="10" spans="1:5" ht="19.5" customHeight="1">
      <c r="A10" s="99" t="s">
        <v>53</v>
      </c>
      <c r="B10" s="97">
        <v>22567</v>
      </c>
      <c r="C10" s="97">
        <v>22161</v>
      </c>
      <c r="D10" s="97">
        <v>24292</v>
      </c>
      <c r="E10" s="98">
        <f t="shared" si="0"/>
        <v>109.61599205812011</v>
      </c>
    </row>
    <row r="11" spans="1:5" ht="19.5" customHeight="1">
      <c r="A11" s="100" t="s">
        <v>54</v>
      </c>
      <c r="B11" s="97">
        <v>177602</v>
      </c>
      <c r="C11" s="97">
        <v>222199</v>
      </c>
      <c r="D11" s="97">
        <v>189253</v>
      </c>
      <c r="E11" s="98">
        <f t="shared" si="0"/>
        <v>85.17275055243273</v>
      </c>
    </row>
    <row r="12" spans="1:5" ht="19.5" customHeight="1">
      <c r="A12" s="99" t="s">
        <v>55</v>
      </c>
      <c r="B12" s="97">
        <v>90633</v>
      </c>
      <c r="C12" s="97">
        <v>76527</v>
      </c>
      <c r="D12" s="97">
        <v>74648</v>
      </c>
      <c r="E12" s="98">
        <f t="shared" si="0"/>
        <v>97.54465744116456</v>
      </c>
    </row>
    <row r="13" spans="1:5" ht="19.5" customHeight="1">
      <c r="A13" s="99" t="s">
        <v>56</v>
      </c>
      <c r="B13" s="97">
        <v>8136</v>
      </c>
      <c r="C13" s="97">
        <v>6035</v>
      </c>
      <c r="D13" s="97">
        <v>4912</v>
      </c>
      <c r="E13" s="98">
        <f t="shared" si="0"/>
        <v>81.39188069594034</v>
      </c>
    </row>
    <row r="14" spans="1:5" ht="28.5" customHeight="1">
      <c r="A14" s="99" t="s">
        <v>57</v>
      </c>
      <c r="B14" s="97">
        <v>45896</v>
      </c>
      <c r="C14" s="97">
        <v>69974</v>
      </c>
      <c r="D14" s="97">
        <v>76830</v>
      </c>
      <c r="E14" s="98">
        <f t="shared" si="0"/>
        <v>109.79792494355046</v>
      </c>
    </row>
    <row r="15" spans="1:5" ht="19.5" customHeight="1">
      <c r="A15" s="100" t="s">
        <v>58</v>
      </c>
      <c r="B15" s="97">
        <v>99755</v>
      </c>
      <c r="C15" s="97">
        <v>164911</v>
      </c>
      <c r="D15" s="97">
        <v>121539</v>
      </c>
      <c r="E15" s="98">
        <f t="shared" si="0"/>
        <v>73.69975320021102</v>
      </c>
    </row>
    <row r="16" spans="1:5" ht="19.5" customHeight="1">
      <c r="A16" s="99" t="s">
        <v>59</v>
      </c>
      <c r="B16" s="97">
        <v>30323</v>
      </c>
      <c r="C16" s="97">
        <v>43840</v>
      </c>
      <c r="D16" s="97">
        <v>39044</v>
      </c>
      <c r="E16" s="98">
        <f t="shared" si="0"/>
        <v>89.06021897810218</v>
      </c>
    </row>
    <row r="17" spans="1:5" ht="19.5" customHeight="1">
      <c r="A17" s="99" t="s">
        <v>60</v>
      </c>
      <c r="B17" s="97">
        <v>17066</v>
      </c>
      <c r="C17" s="97">
        <v>18063</v>
      </c>
      <c r="D17" s="97">
        <v>18694</v>
      </c>
      <c r="E17" s="98">
        <f t="shared" si="0"/>
        <v>103.49332890439018</v>
      </c>
    </row>
    <row r="18" spans="1:5" ht="19.5" customHeight="1">
      <c r="A18" s="99" t="s">
        <v>61</v>
      </c>
      <c r="B18" s="97">
        <v>3975</v>
      </c>
      <c r="C18" s="97">
        <v>7373</v>
      </c>
      <c r="D18" s="97">
        <v>7378</v>
      </c>
      <c r="E18" s="98">
        <f t="shared" si="0"/>
        <v>100.06781500067814</v>
      </c>
    </row>
    <row r="19" spans="1:5" ht="19.5" customHeight="1">
      <c r="A19" s="99" t="s">
        <v>62</v>
      </c>
      <c r="B19" s="97">
        <v>827</v>
      </c>
      <c r="C19" s="97">
        <v>5966</v>
      </c>
      <c r="D19" s="97">
        <v>5188</v>
      </c>
      <c r="E19" s="98">
        <f t="shared" si="0"/>
        <v>86.95943680858197</v>
      </c>
    </row>
    <row r="20" spans="1:5" ht="19.5" customHeight="1">
      <c r="A20" s="99" t="s">
        <v>63</v>
      </c>
      <c r="B20" s="97">
        <v>1718</v>
      </c>
      <c r="C20" s="97">
        <v>1718</v>
      </c>
      <c r="D20" s="97">
        <v>1718</v>
      </c>
      <c r="E20" s="98">
        <f t="shared" si="0"/>
        <v>100</v>
      </c>
    </row>
    <row r="21" spans="1:5" ht="19.5" customHeight="1">
      <c r="A21" s="101" t="s">
        <v>64</v>
      </c>
      <c r="B21" s="97">
        <v>9356</v>
      </c>
      <c r="C21" s="97">
        <v>11950</v>
      </c>
      <c r="D21" s="97">
        <v>9321</v>
      </c>
      <c r="E21" s="98">
        <f t="shared" si="0"/>
        <v>78</v>
      </c>
    </row>
    <row r="22" spans="1:5" ht="19.5" customHeight="1">
      <c r="A22" s="102" t="s">
        <v>65</v>
      </c>
      <c r="B22" s="97">
        <v>38656</v>
      </c>
      <c r="C22" s="97">
        <v>38739</v>
      </c>
      <c r="D22" s="97">
        <v>32406</v>
      </c>
      <c r="E22" s="98">
        <f t="shared" si="0"/>
        <v>83.65213350886704</v>
      </c>
    </row>
    <row r="23" spans="1:5" ht="19.5" customHeight="1">
      <c r="A23" s="101" t="s">
        <v>66</v>
      </c>
      <c r="B23" s="97">
        <v>4007</v>
      </c>
      <c r="C23" s="97">
        <v>4207</v>
      </c>
      <c r="D23" s="97">
        <v>3527</v>
      </c>
      <c r="E23" s="98">
        <f t="shared" si="0"/>
        <v>83.83646303779415</v>
      </c>
    </row>
    <row r="24" spans="1:5" ht="19.5" customHeight="1">
      <c r="A24" s="101" t="s">
        <v>67</v>
      </c>
      <c r="B24" s="97">
        <v>5909</v>
      </c>
      <c r="C24" s="97">
        <v>7121</v>
      </c>
      <c r="D24" s="97">
        <v>8760</v>
      </c>
      <c r="E24" s="98">
        <f t="shared" si="0"/>
        <v>123.01643027664655</v>
      </c>
    </row>
    <row r="25" spans="1:5" ht="19.5" customHeight="1">
      <c r="A25" s="101" t="s">
        <v>68</v>
      </c>
      <c r="B25" s="97">
        <v>20000</v>
      </c>
      <c r="C25" s="97">
        <v>4303</v>
      </c>
      <c r="D25" s="97">
        <v>0</v>
      </c>
      <c r="E25" s="98">
        <f t="shared" si="0"/>
        <v>0</v>
      </c>
    </row>
    <row r="26" spans="1:5" ht="19.5" customHeight="1">
      <c r="A26" s="101" t="s">
        <v>69</v>
      </c>
      <c r="B26" s="97">
        <v>19099</v>
      </c>
      <c r="C26" s="97">
        <v>20335</v>
      </c>
      <c r="D26" s="97">
        <v>20335</v>
      </c>
      <c r="E26" s="98">
        <f t="shared" si="0"/>
        <v>100</v>
      </c>
    </row>
    <row r="27" spans="1:5" ht="19.5" customHeight="1">
      <c r="A27" s="101" t="s">
        <v>70</v>
      </c>
      <c r="B27" s="97">
        <v>5</v>
      </c>
      <c r="C27" s="97">
        <v>5</v>
      </c>
      <c r="D27" s="97">
        <v>5</v>
      </c>
      <c r="E27" s="98">
        <f t="shared" si="0"/>
        <v>100</v>
      </c>
    </row>
    <row r="28" spans="1:5" ht="19.5" customHeight="1">
      <c r="A28" s="101" t="s">
        <v>71</v>
      </c>
      <c r="B28" s="97">
        <v>7142</v>
      </c>
      <c r="C28" s="97">
        <v>2846</v>
      </c>
      <c r="D28" s="97">
        <v>605</v>
      </c>
      <c r="E28" s="98">
        <f t="shared" si="0"/>
        <v>21.257905832747717</v>
      </c>
    </row>
    <row r="29" spans="1:5" ht="19.5" customHeight="1">
      <c r="A29" s="103" t="s">
        <v>72</v>
      </c>
      <c r="B29" s="104">
        <f>SUM(B5:B28)</f>
        <v>1053555</v>
      </c>
      <c r="C29" s="104">
        <f>SUM(C5:C28)</f>
        <v>1178853</v>
      </c>
      <c r="D29" s="104">
        <f>SUM(D5:D28)</f>
        <v>1073185</v>
      </c>
      <c r="E29" s="98">
        <f t="shared" si="0"/>
        <v>91.03637179529593</v>
      </c>
    </row>
    <row r="30" spans="1:5" ht="19.5" customHeight="1">
      <c r="A30" s="105" t="s">
        <v>73</v>
      </c>
      <c r="B30" s="139">
        <v>87100</v>
      </c>
      <c r="C30" s="139">
        <v>87100</v>
      </c>
      <c r="D30" s="97">
        <v>87100</v>
      </c>
      <c r="E30" s="98">
        <f t="shared" si="0"/>
        <v>100</v>
      </c>
    </row>
    <row r="31" spans="1:5" ht="19.5" customHeight="1">
      <c r="A31" s="105" t="s">
        <v>74</v>
      </c>
      <c r="B31" s="139">
        <v>130000</v>
      </c>
      <c r="C31" s="139">
        <v>120000</v>
      </c>
      <c r="D31" s="97">
        <v>120000</v>
      </c>
      <c r="E31" s="98">
        <f t="shared" si="0"/>
        <v>100</v>
      </c>
    </row>
    <row r="32" spans="1:5" ht="19.5" customHeight="1">
      <c r="A32" s="105" t="s">
        <v>75</v>
      </c>
      <c r="B32" s="139">
        <v>4037</v>
      </c>
      <c r="C32" s="139">
        <v>1073</v>
      </c>
      <c r="D32" s="97">
        <v>86442</v>
      </c>
      <c r="E32" s="98">
        <f t="shared" si="0"/>
        <v>8056.104380242312</v>
      </c>
    </row>
    <row r="33" spans="1:5" ht="19.5" customHeight="1">
      <c r="A33" s="105" t="s">
        <v>76</v>
      </c>
      <c r="B33" s="139">
        <v>80000</v>
      </c>
      <c r="C33" s="139"/>
      <c r="D33" s="97">
        <v>55000</v>
      </c>
      <c r="E33" s="98"/>
    </row>
    <row r="34" spans="1:5" ht="19.5" customHeight="1">
      <c r="A34" s="108" t="s">
        <v>43</v>
      </c>
      <c r="B34" s="104">
        <f>B29+B30+B31+B32+B33</f>
        <v>1354692</v>
      </c>
      <c r="C34" s="104">
        <f>C29+C30+C31+C32+C33</f>
        <v>1387026</v>
      </c>
      <c r="D34" s="104">
        <f>D29+D30+D31+D32+D33</f>
        <v>1421727</v>
      </c>
      <c r="E34" s="98">
        <f t="shared" si="0"/>
        <v>102.50182765139226</v>
      </c>
    </row>
  </sheetData>
  <sheetProtection/>
  <mergeCells count="1">
    <mergeCell ref="A2:E2"/>
  </mergeCells>
  <conditionalFormatting sqref="E4">
    <cfRule type="cellIs" priority="1" dxfId="0" operator="equal" stopIfTrue="1">
      <formula>0</formula>
    </cfRule>
  </conditionalFormatting>
  <printOptions/>
  <pageMargins left="0.5511811023622047" right="0.35433070866141736" top="0.5905511811023623" bottom="0.5905511811023623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4"/>
  <sheetViews>
    <sheetView zoomScaleSheetLayoutView="100" workbookViewId="0" topLeftCell="A40">
      <selection activeCell="I13" sqref="I13"/>
    </sheetView>
  </sheetViews>
  <sheetFormatPr defaultColWidth="9.00390625" defaultRowHeight="14.25"/>
  <cols>
    <col min="1" max="1" width="10.25390625" style="73" customWidth="1"/>
    <col min="2" max="2" width="39.875" style="73" customWidth="1"/>
    <col min="3" max="3" width="10.625" style="73" customWidth="1"/>
    <col min="4" max="4" width="11.00390625" style="73" customWidth="1"/>
    <col min="5" max="5" width="10.25390625" style="135" customWidth="1"/>
    <col min="6" max="6" width="9.75390625" style="73" customWidth="1"/>
  </cols>
  <sheetData>
    <row r="1" ht="14.25">
      <c r="A1" s="74" t="s">
        <v>77</v>
      </c>
    </row>
    <row r="2" spans="1:6" ht="33" customHeight="1">
      <c r="A2" s="75" t="s">
        <v>78</v>
      </c>
      <c r="B2" s="75"/>
      <c r="C2" s="75"/>
      <c r="D2" s="75"/>
      <c r="E2" s="136"/>
      <c r="F2" s="75"/>
    </row>
    <row r="3" spans="1:6" ht="16.5" customHeight="1">
      <c r="A3" s="76"/>
      <c r="B3" s="76"/>
      <c r="C3" s="77"/>
      <c r="D3" s="77"/>
      <c r="E3" s="137"/>
      <c r="F3" s="78" t="s">
        <v>2</v>
      </c>
    </row>
    <row r="4" spans="1:6" s="134" customFormat="1" ht="33" customHeight="1">
      <c r="A4" s="79" t="s">
        <v>79</v>
      </c>
      <c r="B4" s="79" t="s">
        <v>80</v>
      </c>
      <c r="C4" s="79" t="s">
        <v>4</v>
      </c>
      <c r="D4" s="79" t="s">
        <v>5</v>
      </c>
      <c r="E4" s="79" t="s">
        <v>6</v>
      </c>
      <c r="F4" s="79" t="s">
        <v>7</v>
      </c>
    </row>
    <row r="5" spans="1:6" ht="14.25">
      <c r="A5" s="80"/>
      <c r="B5" s="80" t="s">
        <v>81</v>
      </c>
      <c r="C5" s="82">
        <f>C6+C235+C275+C294+C384+C436+C492+C549+C676+C749+C826+C849+C956+C1014+C1078+C1098+C1128+C1138+C1183+C1203+C1247+C1296+C1299+C1311</f>
        <v>901966</v>
      </c>
      <c r="D5" s="82">
        <f>D6+D235+D275+D294+D384+D436+D492+D549+D676+D749+D826+D849+D956+D1014+D1078+D1098+D1128+D1138+D1183+D1203+D1247+D1296+D1299+D1311</f>
        <v>966132.73</v>
      </c>
      <c r="E5" s="81">
        <v>835025</v>
      </c>
      <c r="F5" s="83">
        <f>(E5/D5)*100</f>
        <v>86.42963581204832</v>
      </c>
    </row>
    <row r="6" spans="1:6" ht="14.25">
      <c r="A6" s="80">
        <v>201</v>
      </c>
      <c r="B6" s="80" t="s">
        <v>82</v>
      </c>
      <c r="C6" s="82">
        <f>C7+C19+C28+C39+C50+C61+C72+C80+C89+C102+C111+C122+C134+C141+C149+C155+C162+C169+C176+C183+C190+C198+C204+C210+C217+C232</f>
        <v>119944</v>
      </c>
      <c r="D6" s="82">
        <f>D7+D19+D28+D39+D50+D61+D72+D80+D89+D102+D111+D122+D134+D141+D149+D155+D162+D169+D176+D183+D190+D198+D204+D210+D217+D232</f>
        <v>116519</v>
      </c>
      <c r="E6" s="82">
        <v>103835</v>
      </c>
      <c r="F6" s="83">
        <f aca="true" t="shared" si="0" ref="F6:F70">(E6/D6)*100</f>
        <v>89.11422171491344</v>
      </c>
    </row>
    <row r="7" spans="1:6" ht="14.25">
      <c r="A7" s="80">
        <v>20101</v>
      </c>
      <c r="B7" s="80" t="s">
        <v>83</v>
      </c>
      <c r="C7" s="82">
        <f>SUM(C8:C18)</f>
        <v>1660</v>
      </c>
      <c r="D7" s="82">
        <f>SUM(D8:D18)</f>
        <v>1920</v>
      </c>
      <c r="E7" s="84">
        <v>1793</v>
      </c>
      <c r="F7" s="83">
        <f t="shared" si="0"/>
        <v>93.38541666666667</v>
      </c>
    </row>
    <row r="8" spans="1:6" ht="14.25">
      <c r="A8" s="80">
        <v>2010101</v>
      </c>
      <c r="B8" s="80" t="s">
        <v>84</v>
      </c>
      <c r="C8" s="82">
        <v>1366</v>
      </c>
      <c r="D8" s="82">
        <v>1608</v>
      </c>
      <c r="E8" s="82">
        <v>1528</v>
      </c>
      <c r="F8" s="83">
        <f t="shared" si="0"/>
        <v>95.02487562189054</v>
      </c>
    </row>
    <row r="9" spans="1:6" ht="14.25">
      <c r="A9" s="80">
        <v>2010102</v>
      </c>
      <c r="B9" s="80" t="s">
        <v>85</v>
      </c>
      <c r="C9" s="82">
        <v>294</v>
      </c>
      <c r="D9" s="82">
        <v>309</v>
      </c>
      <c r="E9" s="82">
        <v>262</v>
      </c>
      <c r="F9" s="83">
        <f t="shared" si="0"/>
        <v>84.78964401294499</v>
      </c>
    </row>
    <row r="10" spans="1:6" ht="14.25">
      <c r="A10" s="80">
        <v>2010103</v>
      </c>
      <c r="B10" s="80" t="s">
        <v>86</v>
      </c>
      <c r="C10" s="82"/>
      <c r="D10" s="82"/>
      <c r="E10" s="82">
        <v>0</v>
      </c>
      <c r="F10" s="83"/>
    </row>
    <row r="11" spans="1:6" ht="14.25">
      <c r="A11" s="80">
        <v>2010104</v>
      </c>
      <c r="B11" s="80" t="s">
        <v>87</v>
      </c>
      <c r="C11" s="82"/>
      <c r="D11" s="82"/>
      <c r="E11" s="82">
        <v>0</v>
      </c>
      <c r="F11" s="83"/>
    </row>
    <row r="12" spans="1:6" ht="14.25">
      <c r="A12" s="80">
        <v>2010105</v>
      </c>
      <c r="B12" s="80" t="s">
        <v>88</v>
      </c>
      <c r="C12" s="82"/>
      <c r="D12" s="82"/>
      <c r="E12" s="82">
        <v>0</v>
      </c>
      <c r="F12" s="83"/>
    </row>
    <row r="13" spans="1:6" ht="14.25">
      <c r="A13" s="80">
        <v>2010106</v>
      </c>
      <c r="B13" s="80" t="s">
        <v>89</v>
      </c>
      <c r="C13" s="82"/>
      <c r="D13" s="82"/>
      <c r="E13" s="82">
        <v>0</v>
      </c>
      <c r="F13" s="83"/>
    </row>
    <row r="14" spans="1:6" ht="14.25">
      <c r="A14" s="80">
        <v>2010107</v>
      </c>
      <c r="B14" s="80" t="s">
        <v>90</v>
      </c>
      <c r="C14" s="82"/>
      <c r="D14" s="82"/>
      <c r="E14" s="82">
        <v>0</v>
      </c>
      <c r="F14" s="83"/>
    </row>
    <row r="15" spans="1:6" ht="14.25">
      <c r="A15" s="80">
        <v>2010108</v>
      </c>
      <c r="B15" s="80" t="s">
        <v>91</v>
      </c>
      <c r="C15" s="82"/>
      <c r="D15" s="82"/>
      <c r="E15" s="82">
        <v>0</v>
      </c>
      <c r="F15" s="83"/>
    </row>
    <row r="16" spans="1:6" ht="14.25">
      <c r="A16" s="80">
        <v>2010109</v>
      </c>
      <c r="B16" s="80" t="s">
        <v>92</v>
      </c>
      <c r="C16" s="82"/>
      <c r="D16" s="82"/>
      <c r="E16" s="82">
        <v>0</v>
      </c>
      <c r="F16" s="83"/>
    </row>
    <row r="17" spans="1:6" ht="14.25">
      <c r="A17" s="80">
        <v>2010150</v>
      </c>
      <c r="B17" s="80" t="s">
        <v>93</v>
      </c>
      <c r="C17" s="82"/>
      <c r="D17" s="82">
        <v>3</v>
      </c>
      <c r="E17" s="82">
        <v>3</v>
      </c>
      <c r="F17" s="83">
        <f t="shared" si="0"/>
        <v>100</v>
      </c>
    </row>
    <row r="18" spans="1:6" ht="14.25">
      <c r="A18" s="80">
        <v>2010199</v>
      </c>
      <c r="B18" s="80" t="s">
        <v>94</v>
      </c>
      <c r="C18" s="82"/>
      <c r="D18" s="82"/>
      <c r="E18" s="82">
        <v>0</v>
      </c>
      <c r="F18" s="83"/>
    </row>
    <row r="19" spans="1:6" ht="14.25">
      <c r="A19" s="80">
        <v>20102</v>
      </c>
      <c r="B19" s="80" t="s">
        <v>95</v>
      </c>
      <c r="C19" s="82">
        <f>SUM(C20:C27)</f>
        <v>1759</v>
      </c>
      <c r="D19" s="82">
        <f>SUM(D20:D27)</f>
        <v>1780</v>
      </c>
      <c r="E19" s="82">
        <v>1665</v>
      </c>
      <c r="F19" s="83">
        <f t="shared" si="0"/>
        <v>93.53932584269663</v>
      </c>
    </row>
    <row r="20" spans="1:6" ht="14.25">
      <c r="A20" s="80">
        <v>2010201</v>
      </c>
      <c r="B20" s="80" t="s">
        <v>84</v>
      </c>
      <c r="C20" s="82">
        <v>1403</v>
      </c>
      <c r="D20" s="82">
        <v>1390</v>
      </c>
      <c r="E20" s="82">
        <v>1354</v>
      </c>
      <c r="F20" s="83">
        <f t="shared" si="0"/>
        <v>97.41007194244604</v>
      </c>
    </row>
    <row r="21" spans="1:6" ht="14.25">
      <c r="A21" s="80">
        <v>2010202</v>
      </c>
      <c r="B21" s="80" t="s">
        <v>85</v>
      </c>
      <c r="C21" s="82">
        <v>314</v>
      </c>
      <c r="D21" s="82">
        <v>348</v>
      </c>
      <c r="E21" s="82">
        <v>272</v>
      </c>
      <c r="F21" s="83">
        <f t="shared" si="0"/>
        <v>78.16091954022988</v>
      </c>
    </row>
    <row r="22" spans="1:6" ht="14.25">
      <c r="A22" s="80">
        <v>2010203</v>
      </c>
      <c r="B22" s="80" t="s">
        <v>86</v>
      </c>
      <c r="C22" s="82"/>
      <c r="D22" s="82"/>
      <c r="E22" s="82">
        <v>0</v>
      </c>
      <c r="F22" s="83"/>
    </row>
    <row r="23" spans="1:6" ht="14.25">
      <c r="A23" s="80">
        <v>2010204</v>
      </c>
      <c r="B23" s="80" t="s">
        <v>96</v>
      </c>
      <c r="C23" s="82"/>
      <c r="D23" s="82"/>
      <c r="E23" s="82">
        <v>0</v>
      </c>
      <c r="F23" s="83"/>
    </row>
    <row r="24" spans="1:6" ht="14.25">
      <c r="A24" s="80">
        <v>2010205</v>
      </c>
      <c r="B24" s="80" t="s">
        <v>97</v>
      </c>
      <c r="C24" s="82"/>
      <c r="D24" s="82"/>
      <c r="E24" s="82">
        <v>0</v>
      </c>
      <c r="F24" s="83"/>
    </row>
    <row r="25" spans="1:6" ht="14.25">
      <c r="A25" s="80">
        <v>2010206</v>
      </c>
      <c r="B25" s="80" t="s">
        <v>98</v>
      </c>
      <c r="C25" s="82"/>
      <c r="D25" s="82"/>
      <c r="E25" s="82">
        <v>0</v>
      </c>
      <c r="F25" s="83"/>
    </row>
    <row r="26" spans="1:6" ht="14.25">
      <c r="A26" s="80">
        <v>2010250</v>
      </c>
      <c r="B26" s="80" t="s">
        <v>93</v>
      </c>
      <c r="C26" s="82">
        <v>42</v>
      </c>
      <c r="D26" s="82">
        <v>42</v>
      </c>
      <c r="E26" s="82">
        <v>39</v>
      </c>
      <c r="F26" s="83">
        <f t="shared" si="0"/>
        <v>92.85714285714286</v>
      </c>
    </row>
    <row r="27" spans="1:6" ht="14.25">
      <c r="A27" s="80">
        <v>2010299</v>
      </c>
      <c r="B27" s="80" t="s">
        <v>99</v>
      </c>
      <c r="C27" s="82"/>
      <c r="D27" s="82"/>
      <c r="E27" s="82">
        <v>0</v>
      </c>
      <c r="F27" s="83"/>
    </row>
    <row r="28" spans="1:6" ht="14.25">
      <c r="A28" s="80">
        <v>20103</v>
      </c>
      <c r="B28" s="80" t="s">
        <v>100</v>
      </c>
      <c r="C28" s="82">
        <f>SUM(C29:C38)</f>
        <v>23495</v>
      </c>
      <c r="D28" s="82">
        <f>SUM(D29:D38)</f>
        <v>19423</v>
      </c>
      <c r="E28" s="82">
        <v>16531</v>
      </c>
      <c r="F28" s="83">
        <f t="shared" si="0"/>
        <v>85.11043608093497</v>
      </c>
    </row>
    <row r="29" spans="1:6" ht="14.25">
      <c r="A29" s="80">
        <v>2010301</v>
      </c>
      <c r="B29" s="80" t="s">
        <v>84</v>
      </c>
      <c r="C29" s="82">
        <v>4000</v>
      </c>
      <c r="D29" s="82">
        <v>2689</v>
      </c>
      <c r="E29" s="82">
        <v>2392</v>
      </c>
      <c r="F29" s="83">
        <f t="shared" si="0"/>
        <v>88.9550018594273</v>
      </c>
    </row>
    <row r="30" spans="1:6" ht="14.25">
      <c r="A30" s="80">
        <v>2010302</v>
      </c>
      <c r="B30" s="80" t="s">
        <v>85</v>
      </c>
      <c r="C30" s="82">
        <v>9359</v>
      </c>
      <c r="D30" s="82">
        <v>6439</v>
      </c>
      <c r="E30" s="82">
        <v>4535</v>
      </c>
      <c r="F30" s="83">
        <f t="shared" si="0"/>
        <v>70.43019102345085</v>
      </c>
    </row>
    <row r="31" spans="1:6" ht="14.25">
      <c r="A31" s="80">
        <v>2010303</v>
      </c>
      <c r="B31" s="80" t="s">
        <v>86</v>
      </c>
      <c r="C31" s="82">
        <v>5782</v>
      </c>
      <c r="D31" s="82">
        <v>5927</v>
      </c>
      <c r="E31" s="82">
        <v>5592</v>
      </c>
      <c r="F31" s="83">
        <f t="shared" si="0"/>
        <v>94.34789944322591</v>
      </c>
    </row>
    <row r="32" spans="1:6" ht="14.25">
      <c r="A32" s="80">
        <v>2010304</v>
      </c>
      <c r="B32" s="80" t="s">
        <v>101</v>
      </c>
      <c r="C32" s="82"/>
      <c r="D32" s="82"/>
      <c r="E32" s="82">
        <v>0</v>
      </c>
      <c r="F32" s="83"/>
    </row>
    <row r="33" spans="1:6" ht="14.25">
      <c r="A33" s="80">
        <v>2010305</v>
      </c>
      <c r="B33" s="80" t="s">
        <v>102</v>
      </c>
      <c r="C33" s="82">
        <v>498</v>
      </c>
      <c r="D33" s="82">
        <v>472</v>
      </c>
      <c r="E33" s="82">
        <v>458</v>
      </c>
      <c r="F33" s="83">
        <f t="shared" si="0"/>
        <v>97.03389830508475</v>
      </c>
    </row>
    <row r="34" spans="1:6" ht="14.25">
      <c r="A34" s="80">
        <v>2010306</v>
      </c>
      <c r="B34" s="80" t="s">
        <v>103</v>
      </c>
      <c r="C34" s="82">
        <v>572</v>
      </c>
      <c r="D34" s="82">
        <v>572</v>
      </c>
      <c r="E34" s="82">
        <v>520</v>
      </c>
      <c r="F34" s="83">
        <f t="shared" si="0"/>
        <v>90.9090909090909</v>
      </c>
    </row>
    <row r="35" spans="1:6" ht="14.25">
      <c r="A35" s="80">
        <v>2010308</v>
      </c>
      <c r="B35" s="80" t="s">
        <v>104</v>
      </c>
      <c r="C35" s="82">
        <v>188</v>
      </c>
      <c r="D35" s="82">
        <v>271</v>
      </c>
      <c r="E35" s="82">
        <v>236</v>
      </c>
      <c r="F35" s="83">
        <f t="shared" si="0"/>
        <v>87.08487084870849</v>
      </c>
    </row>
    <row r="36" spans="1:6" ht="14.25">
      <c r="A36" s="80">
        <v>2010309</v>
      </c>
      <c r="B36" s="80" t="s">
        <v>105</v>
      </c>
      <c r="C36" s="82"/>
      <c r="D36" s="82"/>
      <c r="E36" s="82">
        <v>0</v>
      </c>
      <c r="F36" s="83"/>
    </row>
    <row r="37" spans="1:6" ht="14.25">
      <c r="A37" s="80">
        <v>2010350</v>
      </c>
      <c r="B37" s="80" t="s">
        <v>93</v>
      </c>
      <c r="C37" s="82">
        <v>3096</v>
      </c>
      <c r="D37" s="82">
        <v>3053</v>
      </c>
      <c r="E37" s="82">
        <v>2798</v>
      </c>
      <c r="F37" s="83">
        <f t="shared" si="0"/>
        <v>91.64755977726826</v>
      </c>
    </row>
    <row r="38" spans="1:6" ht="14.25">
      <c r="A38" s="80">
        <v>2010399</v>
      </c>
      <c r="B38" s="80" t="s">
        <v>106</v>
      </c>
      <c r="C38" s="82"/>
      <c r="D38" s="82"/>
      <c r="E38" s="82">
        <v>0</v>
      </c>
      <c r="F38" s="83"/>
    </row>
    <row r="39" spans="1:6" ht="14.25">
      <c r="A39" s="80">
        <v>20104</v>
      </c>
      <c r="B39" s="80" t="s">
        <v>107</v>
      </c>
      <c r="C39" s="82">
        <f>SUM(C40:C49)</f>
        <v>3357</v>
      </c>
      <c r="D39" s="82">
        <f>SUM(D40:D49)</f>
        <v>2902</v>
      </c>
      <c r="E39" s="82">
        <v>1903</v>
      </c>
      <c r="F39" s="83">
        <f t="shared" si="0"/>
        <v>65.57546519641626</v>
      </c>
    </row>
    <row r="40" spans="1:6" ht="14.25">
      <c r="A40" s="80">
        <v>2010401</v>
      </c>
      <c r="B40" s="80" t="s">
        <v>84</v>
      </c>
      <c r="C40" s="82">
        <v>1068</v>
      </c>
      <c r="D40" s="82">
        <v>1105</v>
      </c>
      <c r="E40" s="82">
        <v>1090</v>
      </c>
      <c r="F40" s="83">
        <f t="shared" si="0"/>
        <v>98.64253393665159</v>
      </c>
    </row>
    <row r="41" spans="1:6" ht="14.25">
      <c r="A41" s="80">
        <v>2010402</v>
      </c>
      <c r="B41" s="80" t="s">
        <v>85</v>
      </c>
      <c r="C41" s="82">
        <v>265</v>
      </c>
      <c r="D41" s="82">
        <v>265</v>
      </c>
      <c r="E41" s="82">
        <v>264</v>
      </c>
      <c r="F41" s="83">
        <f t="shared" si="0"/>
        <v>99.62264150943396</v>
      </c>
    </row>
    <row r="42" spans="1:6" ht="14.25">
      <c r="A42" s="80">
        <v>2010403</v>
      </c>
      <c r="B42" s="80" t="s">
        <v>86</v>
      </c>
      <c r="C42" s="82"/>
      <c r="D42" s="82"/>
      <c r="E42" s="82">
        <v>0</v>
      </c>
      <c r="F42" s="83"/>
    </row>
    <row r="43" spans="1:6" ht="14.25">
      <c r="A43" s="80">
        <v>2010404</v>
      </c>
      <c r="B43" s="80" t="s">
        <v>108</v>
      </c>
      <c r="C43" s="82"/>
      <c r="D43" s="82"/>
      <c r="E43" s="82">
        <v>0</v>
      </c>
      <c r="F43" s="83"/>
    </row>
    <row r="44" spans="1:6" ht="14.25">
      <c r="A44" s="80">
        <v>2010405</v>
      </c>
      <c r="B44" s="80" t="s">
        <v>109</v>
      </c>
      <c r="C44" s="82"/>
      <c r="D44" s="82"/>
      <c r="E44" s="82">
        <v>0</v>
      </c>
      <c r="F44" s="83"/>
    </row>
    <row r="45" spans="1:6" ht="14.25">
      <c r="A45" s="80">
        <v>2010406</v>
      </c>
      <c r="B45" s="80" t="s">
        <v>110</v>
      </c>
      <c r="C45" s="82"/>
      <c r="D45" s="82"/>
      <c r="E45" s="82">
        <v>0</v>
      </c>
      <c r="F45" s="83"/>
    </row>
    <row r="46" spans="1:6" ht="14.25">
      <c r="A46" s="80">
        <v>2010407</v>
      </c>
      <c r="B46" s="80" t="s">
        <v>111</v>
      </c>
      <c r="C46" s="82">
        <v>700</v>
      </c>
      <c r="D46" s="82">
        <v>200</v>
      </c>
      <c r="E46" s="82">
        <v>0</v>
      </c>
      <c r="F46" s="83">
        <f t="shared" si="0"/>
        <v>0</v>
      </c>
    </row>
    <row r="47" spans="1:6" ht="14.25">
      <c r="A47" s="80">
        <v>2010408</v>
      </c>
      <c r="B47" s="80" t="s">
        <v>112</v>
      </c>
      <c r="C47" s="82">
        <v>30</v>
      </c>
      <c r="D47" s="82">
        <v>30</v>
      </c>
      <c r="E47" s="82">
        <v>29</v>
      </c>
      <c r="F47" s="83">
        <f t="shared" si="0"/>
        <v>96.66666666666667</v>
      </c>
    </row>
    <row r="48" spans="1:6" ht="14.25">
      <c r="A48" s="80">
        <v>2010450</v>
      </c>
      <c r="B48" s="80" t="s">
        <v>93</v>
      </c>
      <c r="C48" s="82">
        <v>294</v>
      </c>
      <c r="D48" s="82">
        <v>302</v>
      </c>
      <c r="E48" s="82">
        <v>281</v>
      </c>
      <c r="F48" s="83">
        <f t="shared" si="0"/>
        <v>93.04635761589404</v>
      </c>
    </row>
    <row r="49" spans="1:6" ht="14.25">
      <c r="A49" s="80">
        <v>2010499</v>
      </c>
      <c r="B49" s="80" t="s">
        <v>113</v>
      </c>
      <c r="C49" s="82">
        <v>1000</v>
      </c>
      <c r="D49" s="82">
        <v>1000</v>
      </c>
      <c r="E49" s="82">
        <v>239</v>
      </c>
      <c r="F49" s="83">
        <f t="shared" si="0"/>
        <v>23.9</v>
      </c>
    </row>
    <row r="50" spans="1:6" ht="14.25">
      <c r="A50" s="80">
        <v>20105</v>
      </c>
      <c r="B50" s="80" t="s">
        <v>114</v>
      </c>
      <c r="C50" s="82">
        <f>SUM(C51:C60)</f>
        <v>885</v>
      </c>
      <c r="D50" s="82">
        <f>SUM(D51:D60)</f>
        <v>956</v>
      </c>
      <c r="E50" s="82">
        <v>904</v>
      </c>
      <c r="F50" s="83">
        <f t="shared" si="0"/>
        <v>94.56066945606695</v>
      </c>
    </row>
    <row r="51" spans="1:6" ht="14.25">
      <c r="A51" s="80">
        <v>2010501</v>
      </c>
      <c r="B51" s="80" t="s">
        <v>84</v>
      </c>
      <c r="C51" s="82">
        <v>623</v>
      </c>
      <c r="D51" s="82">
        <v>665</v>
      </c>
      <c r="E51" s="82">
        <v>624</v>
      </c>
      <c r="F51" s="83">
        <f t="shared" si="0"/>
        <v>93.83458646616542</v>
      </c>
    </row>
    <row r="52" spans="1:6" ht="14.25">
      <c r="A52" s="80">
        <v>2010502</v>
      </c>
      <c r="B52" s="80" t="s">
        <v>85</v>
      </c>
      <c r="C52" s="82"/>
      <c r="D52" s="82"/>
      <c r="E52" s="82">
        <v>0</v>
      </c>
      <c r="F52" s="83"/>
    </row>
    <row r="53" spans="1:6" ht="14.25">
      <c r="A53" s="80">
        <v>2010503</v>
      </c>
      <c r="B53" s="80" t="s">
        <v>86</v>
      </c>
      <c r="C53" s="82"/>
      <c r="D53" s="82"/>
      <c r="E53" s="82">
        <v>0</v>
      </c>
      <c r="F53" s="83"/>
    </row>
    <row r="54" spans="1:6" ht="14.25">
      <c r="A54" s="80">
        <v>2010504</v>
      </c>
      <c r="B54" s="80" t="s">
        <v>115</v>
      </c>
      <c r="C54" s="82"/>
      <c r="D54" s="82"/>
      <c r="E54" s="82">
        <v>0</v>
      </c>
      <c r="F54" s="83"/>
    </row>
    <row r="55" spans="1:6" ht="14.25">
      <c r="A55" s="80">
        <v>2010505</v>
      </c>
      <c r="B55" s="80" t="s">
        <v>116</v>
      </c>
      <c r="C55" s="82">
        <v>135</v>
      </c>
      <c r="D55" s="82">
        <v>172</v>
      </c>
      <c r="E55" s="82">
        <v>171</v>
      </c>
      <c r="F55" s="83">
        <f t="shared" si="0"/>
        <v>99.4186046511628</v>
      </c>
    </row>
    <row r="56" spans="1:6" ht="14.25">
      <c r="A56" s="80">
        <v>2010506</v>
      </c>
      <c r="B56" s="80" t="s">
        <v>117</v>
      </c>
      <c r="C56" s="82"/>
      <c r="D56" s="82"/>
      <c r="E56" s="82">
        <v>0</v>
      </c>
      <c r="F56" s="83"/>
    </row>
    <row r="57" spans="1:6" ht="14.25">
      <c r="A57" s="80">
        <v>2010507</v>
      </c>
      <c r="B57" s="80" t="s">
        <v>118</v>
      </c>
      <c r="C57" s="82"/>
      <c r="D57" s="82"/>
      <c r="E57" s="82">
        <v>0</v>
      </c>
      <c r="F57" s="83"/>
    </row>
    <row r="58" spans="1:6" ht="14.25">
      <c r="A58" s="80">
        <v>2010508</v>
      </c>
      <c r="B58" s="80" t="s">
        <v>119</v>
      </c>
      <c r="C58" s="82"/>
      <c r="D58" s="82"/>
      <c r="E58" s="82">
        <v>0</v>
      </c>
      <c r="F58" s="83"/>
    </row>
    <row r="59" spans="1:6" ht="14.25">
      <c r="A59" s="80">
        <v>2010550</v>
      </c>
      <c r="B59" s="80" t="s">
        <v>93</v>
      </c>
      <c r="C59" s="82">
        <v>127</v>
      </c>
      <c r="D59" s="82">
        <v>119</v>
      </c>
      <c r="E59" s="82">
        <v>109</v>
      </c>
      <c r="F59" s="83">
        <f t="shared" si="0"/>
        <v>91.59663865546219</v>
      </c>
    </row>
    <row r="60" spans="1:6" ht="14.25">
      <c r="A60" s="80">
        <v>2010599</v>
      </c>
      <c r="B60" s="80" t="s">
        <v>120</v>
      </c>
      <c r="C60" s="82"/>
      <c r="D60" s="82"/>
      <c r="E60" s="82">
        <v>0</v>
      </c>
      <c r="F60" s="83"/>
    </row>
    <row r="61" spans="1:6" ht="14.25">
      <c r="A61" s="80">
        <v>20106</v>
      </c>
      <c r="B61" s="80" t="s">
        <v>121</v>
      </c>
      <c r="C61" s="82">
        <f>SUM(C62:C71)</f>
        <v>3898</v>
      </c>
      <c r="D61" s="82">
        <f>SUM(D62:D71)</f>
        <v>3910</v>
      </c>
      <c r="E61" s="82">
        <v>3717</v>
      </c>
      <c r="F61" s="83">
        <f t="shared" si="0"/>
        <v>95.06393861892583</v>
      </c>
    </row>
    <row r="62" spans="1:6" ht="14.25">
      <c r="A62" s="80">
        <v>2010601</v>
      </c>
      <c r="B62" s="80" t="s">
        <v>84</v>
      </c>
      <c r="C62" s="82">
        <v>1902</v>
      </c>
      <c r="D62" s="82">
        <v>1892</v>
      </c>
      <c r="E62" s="82">
        <v>1776</v>
      </c>
      <c r="F62" s="83">
        <f t="shared" si="0"/>
        <v>93.86892177589851</v>
      </c>
    </row>
    <row r="63" spans="1:6" ht="14.25">
      <c r="A63" s="80">
        <v>2010602</v>
      </c>
      <c r="B63" s="80" t="s">
        <v>85</v>
      </c>
      <c r="C63" s="82">
        <v>53</v>
      </c>
      <c r="D63" s="82">
        <v>40</v>
      </c>
      <c r="E63" s="82">
        <v>40</v>
      </c>
      <c r="F63" s="83">
        <f t="shared" si="0"/>
        <v>100</v>
      </c>
    </row>
    <row r="64" spans="1:6" ht="14.25">
      <c r="A64" s="80">
        <v>2010603</v>
      </c>
      <c r="B64" s="80" t="s">
        <v>86</v>
      </c>
      <c r="C64" s="82"/>
      <c r="D64" s="82"/>
      <c r="E64" s="82">
        <v>0</v>
      </c>
      <c r="F64" s="83"/>
    </row>
    <row r="65" spans="1:6" ht="14.25">
      <c r="A65" s="80">
        <v>2010604</v>
      </c>
      <c r="B65" s="80" t="s">
        <v>122</v>
      </c>
      <c r="C65" s="82"/>
      <c r="D65" s="82"/>
      <c r="E65" s="82">
        <v>0</v>
      </c>
      <c r="F65" s="83"/>
    </row>
    <row r="66" spans="1:6" ht="14.25">
      <c r="A66" s="80">
        <v>2010605</v>
      </c>
      <c r="B66" s="80" t="s">
        <v>123</v>
      </c>
      <c r="C66" s="82"/>
      <c r="D66" s="82"/>
      <c r="E66" s="82">
        <v>0</v>
      </c>
      <c r="F66" s="83"/>
    </row>
    <row r="67" spans="1:6" ht="14.25">
      <c r="A67" s="80">
        <v>2010606</v>
      </c>
      <c r="B67" s="80" t="s">
        <v>124</v>
      </c>
      <c r="C67" s="82"/>
      <c r="D67" s="82"/>
      <c r="E67" s="82">
        <v>0</v>
      </c>
      <c r="F67" s="83"/>
    </row>
    <row r="68" spans="1:6" ht="14.25">
      <c r="A68" s="80">
        <v>2010607</v>
      </c>
      <c r="B68" s="80" t="s">
        <v>125</v>
      </c>
      <c r="C68" s="82">
        <v>274</v>
      </c>
      <c r="D68" s="82">
        <v>277</v>
      </c>
      <c r="E68" s="82">
        <v>220</v>
      </c>
      <c r="F68" s="83">
        <f t="shared" si="0"/>
        <v>79.42238267148014</v>
      </c>
    </row>
    <row r="69" spans="1:6" ht="14.25">
      <c r="A69" s="80">
        <v>2010608</v>
      </c>
      <c r="B69" s="80" t="s">
        <v>126</v>
      </c>
      <c r="C69" s="82">
        <v>1360</v>
      </c>
      <c r="D69" s="82">
        <v>1360</v>
      </c>
      <c r="E69" s="82">
        <v>1360</v>
      </c>
      <c r="F69" s="83">
        <f t="shared" si="0"/>
        <v>100</v>
      </c>
    </row>
    <row r="70" spans="1:6" ht="14.25">
      <c r="A70" s="80">
        <v>2010650</v>
      </c>
      <c r="B70" s="80" t="s">
        <v>93</v>
      </c>
      <c r="C70" s="82">
        <v>309</v>
      </c>
      <c r="D70" s="82">
        <v>341</v>
      </c>
      <c r="E70" s="82">
        <v>321</v>
      </c>
      <c r="F70" s="83">
        <f t="shared" si="0"/>
        <v>94.13489736070382</v>
      </c>
    </row>
    <row r="71" spans="1:6" ht="14.25">
      <c r="A71" s="80">
        <v>2010699</v>
      </c>
      <c r="B71" s="80" t="s">
        <v>127</v>
      </c>
      <c r="C71" s="82"/>
      <c r="D71" s="82"/>
      <c r="E71" s="82">
        <v>0</v>
      </c>
      <c r="F71" s="83"/>
    </row>
    <row r="72" spans="1:6" ht="14.25">
      <c r="A72" s="80">
        <v>20107</v>
      </c>
      <c r="B72" s="80" t="s">
        <v>128</v>
      </c>
      <c r="C72" s="82">
        <f>SUM(C73:C79)</f>
        <v>9653</v>
      </c>
      <c r="D72" s="82">
        <f>SUM(D73:D79)</f>
        <v>10053</v>
      </c>
      <c r="E72" s="82">
        <v>9965</v>
      </c>
      <c r="F72" s="83">
        <f>(E72/D72)*100</f>
        <v>99.12463941112107</v>
      </c>
    </row>
    <row r="73" spans="1:6" ht="14.25">
      <c r="A73" s="80">
        <v>2010701</v>
      </c>
      <c r="B73" s="80" t="s">
        <v>84</v>
      </c>
      <c r="C73" s="82"/>
      <c r="D73" s="82"/>
      <c r="E73" s="82">
        <v>0</v>
      </c>
      <c r="F73" s="83"/>
    </row>
    <row r="74" spans="1:6" ht="14.25">
      <c r="A74" s="80">
        <v>2010702</v>
      </c>
      <c r="B74" s="80" t="s">
        <v>85</v>
      </c>
      <c r="C74" s="82">
        <v>9653</v>
      </c>
      <c r="D74" s="82">
        <v>10053</v>
      </c>
      <c r="E74" s="82">
        <v>9965</v>
      </c>
      <c r="F74" s="83">
        <f>(E74/D74)*100</f>
        <v>99.12463941112107</v>
      </c>
    </row>
    <row r="75" spans="1:6" ht="14.25">
      <c r="A75" s="80">
        <v>2010703</v>
      </c>
      <c r="B75" s="80" t="s">
        <v>86</v>
      </c>
      <c r="C75" s="82"/>
      <c r="D75" s="82"/>
      <c r="E75" s="82">
        <v>0</v>
      </c>
      <c r="F75" s="83"/>
    </row>
    <row r="76" spans="1:6" ht="14.25">
      <c r="A76" s="80">
        <v>2010709</v>
      </c>
      <c r="B76" s="80" t="s">
        <v>125</v>
      </c>
      <c r="C76" s="82"/>
      <c r="D76" s="82"/>
      <c r="E76" s="82">
        <v>0</v>
      </c>
      <c r="F76" s="83"/>
    </row>
    <row r="77" spans="1:6" ht="14.25">
      <c r="A77" s="80">
        <v>2010710</v>
      </c>
      <c r="B77" s="80" t="s">
        <v>129</v>
      </c>
      <c r="C77" s="82"/>
      <c r="D77" s="82"/>
      <c r="E77" s="82">
        <v>0</v>
      </c>
      <c r="F77" s="83"/>
    </row>
    <row r="78" spans="1:6" ht="14.25">
      <c r="A78" s="80">
        <v>2010750</v>
      </c>
      <c r="B78" s="80" t="s">
        <v>93</v>
      </c>
      <c r="C78" s="82"/>
      <c r="D78" s="82"/>
      <c r="E78" s="82">
        <v>0</v>
      </c>
      <c r="F78" s="83"/>
    </row>
    <row r="79" spans="1:6" ht="14.25">
      <c r="A79" s="80">
        <v>2010799</v>
      </c>
      <c r="B79" s="80" t="s">
        <v>130</v>
      </c>
      <c r="C79" s="82"/>
      <c r="D79" s="82"/>
      <c r="E79" s="82">
        <v>0</v>
      </c>
      <c r="F79" s="83"/>
    </row>
    <row r="80" spans="1:6" ht="14.25">
      <c r="A80" s="80">
        <v>20108</v>
      </c>
      <c r="B80" s="80" t="s">
        <v>131</v>
      </c>
      <c r="C80" s="82">
        <f>SUM(C81:C88)</f>
        <v>1380</v>
      </c>
      <c r="D80" s="82">
        <f>SUM(D81:D88)</f>
        <v>1419</v>
      </c>
      <c r="E80" s="82">
        <v>1262</v>
      </c>
      <c r="F80" s="83">
        <f>(E80/D80)*100</f>
        <v>88.93587033121916</v>
      </c>
    </row>
    <row r="81" spans="1:6" ht="14.25">
      <c r="A81" s="80">
        <v>2010801</v>
      </c>
      <c r="B81" s="80" t="s">
        <v>84</v>
      </c>
      <c r="C81" s="82">
        <v>507</v>
      </c>
      <c r="D81" s="82">
        <v>494</v>
      </c>
      <c r="E81" s="82">
        <v>462</v>
      </c>
      <c r="F81" s="83">
        <f>(E81/D81)*100</f>
        <v>93.52226720647774</v>
      </c>
    </row>
    <row r="82" spans="1:6" ht="14.25">
      <c r="A82" s="80">
        <v>2010802</v>
      </c>
      <c r="B82" s="80" t="s">
        <v>85</v>
      </c>
      <c r="C82" s="82"/>
      <c r="D82" s="82"/>
      <c r="E82" s="82">
        <v>0</v>
      </c>
      <c r="F82" s="83"/>
    </row>
    <row r="83" spans="1:6" ht="14.25">
      <c r="A83" s="80">
        <v>2010803</v>
      </c>
      <c r="B83" s="80" t="s">
        <v>86</v>
      </c>
      <c r="C83" s="82"/>
      <c r="D83" s="82"/>
      <c r="E83" s="82">
        <v>0</v>
      </c>
      <c r="F83" s="83"/>
    </row>
    <row r="84" spans="1:6" ht="14.25">
      <c r="A84" s="80">
        <v>2010804</v>
      </c>
      <c r="B84" s="80" t="s">
        <v>132</v>
      </c>
      <c r="C84" s="82">
        <v>589</v>
      </c>
      <c r="D84" s="82">
        <v>635</v>
      </c>
      <c r="E84" s="82">
        <v>526</v>
      </c>
      <c r="F84" s="83">
        <f>(E84/D84)*100</f>
        <v>82.83464566929133</v>
      </c>
    </row>
    <row r="85" spans="1:6" ht="14.25">
      <c r="A85" s="80">
        <v>2010805</v>
      </c>
      <c r="B85" s="80" t="s">
        <v>133</v>
      </c>
      <c r="C85" s="82"/>
      <c r="D85" s="82"/>
      <c r="E85" s="82">
        <v>0</v>
      </c>
      <c r="F85" s="83"/>
    </row>
    <row r="86" spans="1:6" ht="14.25">
      <c r="A86" s="80">
        <v>2010806</v>
      </c>
      <c r="B86" s="80" t="s">
        <v>125</v>
      </c>
      <c r="C86" s="82"/>
      <c r="D86" s="82"/>
      <c r="E86" s="82">
        <v>0</v>
      </c>
      <c r="F86" s="83"/>
    </row>
    <row r="87" spans="1:6" ht="14.25">
      <c r="A87" s="80">
        <v>2010850</v>
      </c>
      <c r="B87" s="80" t="s">
        <v>93</v>
      </c>
      <c r="C87" s="82">
        <v>284</v>
      </c>
      <c r="D87" s="82">
        <v>290</v>
      </c>
      <c r="E87" s="82">
        <v>274</v>
      </c>
      <c r="F87" s="83">
        <f>(E87/D87)*100</f>
        <v>94.48275862068965</v>
      </c>
    </row>
    <row r="88" spans="1:6" ht="14.25">
      <c r="A88" s="80">
        <v>2010899</v>
      </c>
      <c r="B88" s="80" t="s">
        <v>134</v>
      </c>
      <c r="C88" s="82"/>
      <c r="D88" s="82"/>
      <c r="E88" s="82">
        <v>0</v>
      </c>
      <c r="F88" s="83"/>
    </row>
    <row r="89" spans="1:6" ht="14.25">
      <c r="A89" s="80">
        <v>20109</v>
      </c>
      <c r="B89" s="80" t="s">
        <v>135</v>
      </c>
      <c r="C89" s="82">
        <f>SUM(C90:C101)</f>
        <v>591</v>
      </c>
      <c r="D89" s="82">
        <f>SUM(D90:D101)</f>
        <v>591</v>
      </c>
      <c r="E89" s="82">
        <v>591</v>
      </c>
      <c r="F89" s="83">
        <f>(E89/D89)*100</f>
        <v>100</v>
      </c>
    </row>
    <row r="90" spans="1:6" ht="14.25">
      <c r="A90" s="80">
        <v>2010901</v>
      </c>
      <c r="B90" s="80" t="s">
        <v>84</v>
      </c>
      <c r="C90" s="82"/>
      <c r="D90" s="82"/>
      <c r="E90" s="82">
        <v>0</v>
      </c>
      <c r="F90" s="83"/>
    </row>
    <row r="91" spans="1:6" ht="14.25">
      <c r="A91" s="80">
        <v>2010902</v>
      </c>
      <c r="B91" s="80" t="s">
        <v>85</v>
      </c>
      <c r="C91" s="82"/>
      <c r="D91" s="82"/>
      <c r="E91" s="82">
        <v>0</v>
      </c>
      <c r="F91" s="83"/>
    </row>
    <row r="92" spans="1:6" ht="14.25">
      <c r="A92" s="80">
        <v>2010903</v>
      </c>
      <c r="B92" s="80" t="s">
        <v>86</v>
      </c>
      <c r="C92" s="82"/>
      <c r="D92" s="82"/>
      <c r="E92" s="82">
        <v>0</v>
      </c>
      <c r="F92" s="83"/>
    </row>
    <row r="93" spans="1:6" ht="14.25">
      <c r="A93" s="80">
        <v>2010905</v>
      </c>
      <c r="B93" s="80" t="s">
        <v>136</v>
      </c>
      <c r="C93" s="82"/>
      <c r="D93" s="82"/>
      <c r="E93" s="82">
        <v>0</v>
      </c>
      <c r="F93" s="83"/>
    </row>
    <row r="94" spans="1:6" ht="14.25">
      <c r="A94" s="80">
        <v>2010907</v>
      </c>
      <c r="B94" s="80" t="s">
        <v>137</v>
      </c>
      <c r="C94" s="82"/>
      <c r="D94" s="82"/>
      <c r="E94" s="82">
        <v>0</v>
      </c>
      <c r="F94" s="83"/>
    </row>
    <row r="95" spans="1:6" ht="14.25">
      <c r="A95" s="80">
        <v>2010908</v>
      </c>
      <c r="B95" s="80" t="s">
        <v>125</v>
      </c>
      <c r="C95" s="82"/>
      <c r="D95" s="82"/>
      <c r="E95" s="82">
        <v>0</v>
      </c>
      <c r="F95" s="83"/>
    </row>
    <row r="96" spans="1:6" ht="14.25">
      <c r="A96" s="80">
        <v>2010909</v>
      </c>
      <c r="B96" s="80" t="s">
        <v>138</v>
      </c>
      <c r="C96" s="82"/>
      <c r="D96" s="82"/>
      <c r="E96" s="82">
        <v>0</v>
      </c>
      <c r="F96" s="83"/>
    </row>
    <row r="97" spans="1:6" ht="14.25">
      <c r="A97" s="80">
        <v>2010910</v>
      </c>
      <c r="B97" s="80" t="s">
        <v>139</v>
      </c>
      <c r="C97" s="82"/>
      <c r="D97" s="82"/>
      <c r="E97" s="82">
        <v>0</v>
      </c>
      <c r="F97" s="83"/>
    </row>
    <row r="98" spans="1:6" ht="14.25">
      <c r="A98" s="80">
        <v>2010911</v>
      </c>
      <c r="B98" s="80" t="s">
        <v>140</v>
      </c>
      <c r="C98" s="82"/>
      <c r="D98" s="82"/>
      <c r="E98" s="82">
        <v>0</v>
      </c>
      <c r="F98" s="83"/>
    </row>
    <row r="99" spans="1:6" ht="14.25">
      <c r="A99" s="80">
        <v>2010912</v>
      </c>
      <c r="B99" s="80" t="s">
        <v>141</v>
      </c>
      <c r="C99" s="82"/>
      <c r="D99" s="82"/>
      <c r="E99" s="82">
        <v>0</v>
      </c>
      <c r="F99" s="83"/>
    </row>
    <row r="100" spans="1:6" ht="14.25">
      <c r="A100" s="80">
        <v>2010950</v>
      </c>
      <c r="B100" s="80" t="s">
        <v>93</v>
      </c>
      <c r="C100" s="82"/>
      <c r="D100" s="82"/>
      <c r="E100" s="82">
        <v>0</v>
      </c>
      <c r="F100" s="83"/>
    </row>
    <row r="101" spans="1:6" ht="14.25">
      <c r="A101" s="80">
        <v>2010999</v>
      </c>
      <c r="B101" s="80" t="s">
        <v>142</v>
      </c>
      <c r="C101" s="82">
        <v>591</v>
      </c>
      <c r="D101" s="82">
        <v>591</v>
      </c>
      <c r="E101" s="82">
        <v>591</v>
      </c>
      <c r="F101" s="83">
        <f>(E101/D101)*100</f>
        <v>100</v>
      </c>
    </row>
    <row r="102" spans="1:6" ht="14.25">
      <c r="A102" s="80">
        <v>20111</v>
      </c>
      <c r="B102" s="80" t="s">
        <v>143</v>
      </c>
      <c r="C102" s="82">
        <f>SUM(C103:C110)</f>
        <v>3812</v>
      </c>
      <c r="D102" s="82">
        <f>SUM(D103:D110)</f>
        <v>3938</v>
      </c>
      <c r="E102" s="82">
        <v>3719</v>
      </c>
      <c r="F102" s="83">
        <f>(E102/D102)*100</f>
        <v>94.43880142204164</v>
      </c>
    </row>
    <row r="103" spans="1:6" ht="14.25">
      <c r="A103" s="80">
        <v>2011101</v>
      </c>
      <c r="B103" s="80" t="s">
        <v>84</v>
      </c>
      <c r="C103" s="82">
        <v>3342</v>
      </c>
      <c r="D103" s="82">
        <v>3436</v>
      </c>
      <c r="E103" s="82">
        <v>3252</v>
      </c>
      <c r="F103" s="83">
        <f>(E103/D103)*100</f>
        <v>94.64493597206054</v>
      </c>
    </row>
    <row r="104" spans="1:6" ht="14.25">
      <c r="A104" s="80">
        <v>2011102</v>
      </c>
      <c r="B104" s="80" t="s">
        <v>85</v>
      </c>
      <c r="C104" s="82">
        <v>470</v>
      </c>
      <c r="D104" s="82">
        <v>502</v>
      </c>
      <c r="E104" s="82">
        <v>467</v>
      </c>
      <c r="F104" s="83">
        <f>(E104/D104)*100</f>
        <v>93.02788844621513</v>
      </c>
    </row>
    <row r="105" spans="1:6" ht="14.25">
      <c r="A105" s="80">
        <v>2011103</v>
      </c>
      <c r="B105" s="80" t="s">
        <v>86</v>
      </c>
      <c r="C105" s="82"/>
      <c r="D105" s="82"/>
      <c r="E105" s="82">
        <v>0</v>
      </c>
      <c r="F105" s="83"/>
    </row>
    <row r="106" spans="1:6" ht="14.25">
      <c r="A106" s="80">
        <v>2011104</v>
      </c>
      <c r="B106" s="80" t="s">
        <v>144</v>
      </c>
      <c r="C106" s="82"/>
      <c r="D106" s="82"/>
      <c r="E106" s="82">
        <v>0</v>
      </c>
      <c r="F106" s="83"/>
    </row>
    <row r="107" spans="1:6" ht="14.25">
      <c r="A107" s="80">
        <v>2011105</v>
      </c>
      <c r="B107" s="80" t="s">
        <v>145</v>
      </c>
      <c r="C107" s="82"/>
      <c r="D107" s="82"/>
      <c r="E107" s="82">
        <v>0</v>
      </c>
      <c r="F107" s="83"/>
    </row>
    <row r="108" spans="1:6" ht="14.25">
      <c r="A108" s="80">
        <v>2011106</v>
      </c>
      <c r="B108" s="80" t="s">
        <v>146</v>
      </c>
      <c r="C108" s="82"/>
      <c r="D108" s="82"/>
      <c r="E108" s="82">
        <v>0</v>
      </c>
      <c r="F108" s="83"/>
    </row>
    <row r="109" spans="1:6" ht="14.25">
      <c r="A109" s="80">
        <v>2011150</v>
      </c>
      <c r="B109" s="80" t="s">
        <v>93</v>
      </c>
      <c r="C109" s="82"/>
      <c r="D109" s="82"/>
      <c r="E109" s="82">
        <v>0</v>
      </c>
      <c r="F109" s="83"/>
    </row>
    <row r="110" spans="1:6" ht="14.25">
      <c r="A110" s="80">
        <v>2011199</v>
      </c>
      <c r="B110" s="80" t="s">
        <v>147</v>
      </c>
      <c r="C110" s="82"/>
      <c r="D110" s="82"/>
      <c r="E110" s="82">
        <v>0</v>
      </c>
      <c r="F110" s="83"/>
    </row>
    <row r="111" spans="1:6" ht="14.25">
      <c r="A111" s="80">
        <v>20113</v>
      </c>
      <c r="B111" s="80" t="s">
        <v>148</v>
      </c>
      <c r="C111" s="82">
        <f>SUM(C112:C121)</f>
        <v>8319</v>
      </c>
      <c r="D111" s="82">
        <f>SUM(D112:D121)</f>
        <v>8531</v>
      </c>
      <c r="E111" s="82">
        <v>6087</v>
      </c>
      <c r="F111" s="83">
        <f>(E111/D111)*100</f>
        <v>71.3515414371117</v>
      </c>
    </row>
    <row r="112" spans="1:6" ht="14.25">
      <c r="A112" s="80">
        <v>2011301</v>
      </c>
      <c r="B112" s="80" t="s">
        <v>84</v>
      </c>
      <c r="C112" s="82">
        <v>3027</v>
      </c>
      <c r="D112" s="82">
        <v>3102</v>
      </c>
      <c r="E112" s="82">
        <v>2460</v>
      </c>
      <c r="F112" s="83">
        <f>(E112/D112)*100</f>
        <v>79.3036750483559</v>
      </c>
    </row>
    <row r="113" spans="1:6" ht="14.25">
      <c r="A113" s="80">
        <v>2011302</v>
      </c>
      <c r="B113" s="80" t="s">
        <v>85</v>
      </c>
      <c r="C113" s="82">
        <v>976</v>
      </c>
      <c r="D113" s="82">
        <v>1023</v>
      </c>
      <c r="E113" s="82">
        <v>975</v>
      </c>
      <c r="F113" s="83">
        <f>(E113/D113)*100</f>
        <v>95.30791788856305</v>
      </c>
    </row>
    <row r="114" spans="1:6" ht="14.25">
      <c r="A114" s="80">
        <v>2011303</v>
      </c>
      <c r="B114" s="80" t="s">
        <v>86</v>
      </c>
      <c r="C114" s="82"/>
      <c r="D114" s="82"/>
      <c r="E114" s="82">
        <v>0</v>
      </c>
      <c r="F114" s="83"/>
    </row>
    <row r="115" spans="1:6" ht="14.25">
      <c r="A115" s="80">
        <v>2011304</v>
      </c>
      <c r="B115" s="80" t="s">
        <v>149</v>
      </c>
      <c r="C115" s="82"/>
      <c r="D115" s="82"/>
      <c r="E115" s="82">
        <v>0</v>
      </c>
      <c r="F115" s="83"/>
    </row>
    <row r="116" spans="1:6" ht="14.25">
      <c r="A116" s="80">
        <v>2011305</v>
      </c>
      <c r="B116" s="80" t="s">
        <v>150</v>
      </c>
      <c r="C116" s="82"/>
      <c r="D116" s="82"/>
      <c r="E116" s="82">
        <v>0</v>
      </c>
      <c r="F116" s="83"/>
    </row>
    <row r="117" spans="1:6" ht="14.25">
      <c r="A117" s="80">
        <v>2011306</v>
      </c>
      <c r="B117" s="80" t="s">
        <v>151</v>
      </c>
      <c r="C117" s="82"/>
      <c r="D117" s="82"/>
      <c r="E117" s="82">
        <v>0</v>
      </c>
      <c r="F117" s="83"/>
    </row>
    <row r="118" spans="1:6" ht="14.25">
      <c r="A118" s="80">
        <v>2011307</v>
      </c>
      <c r="B118" s="80" t="s">
        <v>152</v>
      </c>
      <c r="C118" s="82"/>
      <c r="D118" s="82"/>
      <c r="E118" s="82">
        <v>0</v>
      </c>
      <c r="F118" s="83"/>
    </row>
    <row r="119" spans="1:6" ht="14.25">
      <c r="A119" s="80">
        <v>2011308</v>
      </c>
      <c r="B119" s="80" t="s">
        <v>153</v>
      </c>
      <c r="C119" s="82">
        <v>2910</v>
      </c>
      <c r="D119" s="82">
        <v>2970</v>
      </c>
      <c r="E119" s="82">
        <v>1330</v>
      </c>
      <c r="F119" s="83">
        <f>(E119/D119)*100</f>
        <v>44.78114478114478</v>
      </c>
    </row>
    <row r="120" spans="1:6" ht="14.25">
      <c r="A120" s="80">
        <v>2011350</v>
      </c>
      <c r="B120" s="80" t="s">
        <v>93</v>
      </c>
      <c r="C120" s="82">
        <v>1406</v>
      </c>
      <c r="D120" s="82">
        <v>1436</v>
      </c>
      <c r="E120" s="82">
        <v>1322</v>
      </c>
      <c r="F120" s="83">
        <f>(E120/D120)*100</f>
        <v>92.06128133704735</v>
      </c>
    </row>
    <row r="121" spans="1:6" ht="14.25">
      <c r="A121" s="80">
        <v>2011399</v>
      </c>
      <c r="B121" s="80" t="s">
        <v>154</v>
      </c>
      <c r="C121" s="82"/>
      <c r="D121" s="82"/>
      <c r="E121" s="82">
        <v>0</v>
      </c>
      <c r="F121" s="83"/>
    </row>
    <row r="122" spans="1:6" ht="14.25">
      <c r="A122" s="80">
        <v>20114</v>
      </c>
      <c r="B122" s="80" t="s">
        <v>155</v>
      </c>
      <c r="C122" s="82">
        <f>SUM(C123:C133)</f>
        <v>63</v>
      </c>
      <c r="D122" s="82">
        <f>SUM(D123:D133)</f>
        <v>0</v>
      </c>
      <c r="E122" s="82">
        <v>0</v>
      </c>
      <c r="F122" s="83"/>
    </row>
    <row r="123" spans="1:6" ht="14.25">
      <c r="A123" s="80">
        <v>2011401</v>
      </c>
      <c r="B123" s="80" t="s">
        <v>84</v>
      </c>
      <c r="C123" s="82"/>
      <c r="D123" s="82"/>
      <c r="E123" s="82">
        <v>0</v>
      </c>
      <c r="F123" s="83"/>
    </row>
    <row r="124" spans="1:6" ht="14.25">
      <c r="A124" s="80">
        <v>2011402</v>
      </c>
      <c r="B124" s="80" t="s">
        <v>85</v>
      </c>
      <c r="C124" s="82">
        <v>63</v>
      </c>
      <c r="D124" s="82"/>
      <c r="E124" s="82">
        <v>0</v>
      </c>
      <c r="F124" s="83"/>
    </row>
    <row r="125" spans="1:6" ht="14.25">
      <c r="A125" s="80">
        <v>2011403</v>
      </c>
      <c r="B125" s="80" t="s">
        <v>86</v>
      </c>
      <c r="C125" s="82"/>
      <c r="D125" s="82"/>
      <c r="E125" s="82">
        <v>0</v>
      </c>
      <c r="F125" s="83"/>
    </row>
    <row r="126" spans="1:6" ht="14.25">
      <c r="A126" s="80">
        <v>2011404</v>
      </c>
      <c r="B126" s="80" t="s">
        <v>156</v>
      </c>
      <c r="C126" s="82"/>
      <c r="D126" s="82"/>
      <c r="E126" s="82">
        <v>0</v>
      </c>
      <c r="F126" s="83"/>
    </row>
    <row r="127" spans="1:6" ht="14.25">
      <c r="A127" s="80">
        <v>2011405</v>
      </c>
      <c r="B127" s="80" t="s">
        <v>157</v>
      </c>
      <c r="C127" s="82"/>
      <c r="D127" s="82"/>
      <c r="E127" s="82">
        <v>0</v>
      </c>
      <c r="F127" s="83"/>
    </row>
    <row r="128" spans="1:6" ht="14.25">
      <c r="A128" s="80">
        <v>2011408</v>
      </c>
      <c r="B128" s="80" t="s">
        <v>158</v>
      </c>
      <c r="C128" s="82"/>
      <c r="D128" s="82"/>
      <c r="E128" s="82">
        <v>0</v>
      </c>
      <c r="F128" s="83"/>
    </row>
    <row r="129" spans="1:6" ht="14.25">
      <c r="A129" s="80">
        <v>2011409</v>
      </c>
      <c r="B129" s="80" t="s">
        <v>159</v>
      </c>
      <c r="C129" s="82"/>
      <c r="D129" s="82"/>
      <c r="E129" s="82">
        <v>0</v>
      </c>
      <c r="F129" s="83"/>
    </row>
    <row r="130" spans="1:6" ht="14.25">
      <c r="A130" s="80">
        <v>2011410</v>
      </c>
      <c r="B130" s="80" t="s">
        <v>160</v>
      </c>
      <c r="C130" s="82"/>
      <c r="D130" s="82"/>
      <c r="E130" s="82">
        <v>0</v>
      </c>
      <c r="F130" s="83"/>
    </row>
    <row r="131" spans="1:6" ht="14.25">
      <c r="A131" s="80">
        <v>2011411</v>
      </c>
      <c r="B131" s="80" t="s">
        <v>161</v>
      </c>
      <c r="C131" s="82"/>
      <c r="D131" s="82"/>
      <c r="E131" s="82">
        <v>0</v>
      </c>
      <c r="F131" s="83"/>
    </row>
    <row r="132" spans="1:6" ht="14.25">
      <c r="A132" s="80">
        <v>2011450</v>
      </c>
      <c r="B132" s="80" t="s">
        <v>93</v>
      </c>
      <c r="C132" s="82"/>
      <c r="D132" s="82"/>
      <c r="E132" s="82">
        <v>0</v>
      </c>
      <c r="F132" s="83"/>
    </row>
    <row r="133" spans="1:6" ht="14.25">
      <c r="A133" s="80">
        <v>2011499</v>
      </c>
      <c r="B133" s="80" t="s">
        <v>162</v>
      </c>
      <c r="C133" s="82"/>
      <c r="D133" s="82"/>
      <c r="E133" s="82">
        <v>0</v>
      </c>
      <c r="F133" s="83"/>
    </row>
    <row r="134" spans="1:6" ht="14.25">
      <c r="A134" s="80">
        <v>20123</v>
      </c>
      <c r="B134" s="80" t="s">
        <v>163</v>
      </c>
      <c r="C134" s="82">
        <f>SUM(C135:C140)</f>
        <v>3</v>
      </c>
      <c r="D134" s="82">
        <f>SUM(D135:D140)</f>
        <v>0</v>
      </c>
      <c r="E134" s="82">
        <v>0</v>
      </c>
      <c r="F134" s="83"/>
    </row>
    <row r="135" spans="1:6" ht="14.25">
      <c r="A135" s="80">
        <v>2012301</v>
      </c>
      <c r="B135" s="80" t="s">
        <v>84</v>
      </c>
      <c r="C135" s="82"/>
      <c r="D135" s="82"/>
      <c r="E135" s="82">
        <v>0</v>
      </c>
      <c r="F135" s="83"/>
    </row>
    <row r="136" spans="1:6" ht="14.25">
      <c r="A136" s="80">
        <v>2012302</v>
      </c>
      <c r="B136" s="80" t="s">
        <v>85</v>
      </c>
      <c r="C136" s="82"/>
      <c r="D136" s="82"/>
      <c r="E136" s="82">
        <v>0</v>
      </c>
      <c r="F136" s="83"/>
    </row>
    <row r="137" spans="1:6" ht="14.25">
      <c r="A137" s="80">
        <v>2012303</v>
      </c>
      <c r="B137" s="80" t="s">
        <v>86</v>
      </c>
      <c r="C137" s="82"/>
      <c r="D137" s="82"/>
      <c r="E137" s="82">
        <v>0</v>
      </c>
      <c r="F137" s="83"/>
    </row>
    <row r="138" spans="1:6" ht="14.25">
      <c r="A138" s="80">
        <v>2012304</v>
      </c>
      <c r="B138" s="80" t="s">
        <v>164</v>
      </c>
      <c r="C138" s="82">
        <v>3</v>
      </c>
      <c r="D138" s="82"/>
      <c r="E138" s="82">
        <v>0</v>
      </c>
      <c r="F138" s="83"/>
    </row>
    <row r="139" spans="1:6" ht="14.25">
      <c r="A139" s="80">
        <v>2012350</v>
      </c>
      <c r="B139" s="80" t="s">
        <v>93</v>
      </c>
      <c r="C139" s="82"/>
      <c r="D139" s="82"/>
      <c r="E139" s="82">
        <v>0</v>
      </c>
      <c r="F139" s="83"/>
    </row>
    <row r="140" spans="1:6" ht="14.25">
      <c r="A140" s="80">
        <v>2012399</v>
      </c>
      <c r="B140" s="80" t="s">
        <v>165</v>
      </c>
      <c r="C140" s="82"/>
      <c r="D140" s="82"/>
      <c r="E140" s="82">
        <v>0</v>
      </c>
      <c r="F140" s="83"/>
    </row>
    <row r="141" spans="1:6" ht="14.25">
      <c r="A141" s="80">
        <v>20125</v>
      </c>
      <c r="B141" s="80" t="s">
        <v>166</v>
      </c>
      <c r="C141" s="82">
        <f>SUM(C142:C148)</f>
        <v>292</v>
      </c>
      <c r="D141" s="82">
        <f>SUM(D142:D148)</f>
        <v>314</v>
      </c>
      <c r="E141" s="82">
        <v>275</v>
      </c>
      <c r="F141" s="83">
        <f aca="true" t="shared" si="1" ref="F134:F197">(E141/D141)*100</f>
        <v>87.57961783439491</v>
      </c>
    </row>
    <row r="142" spans="1:6" ht="14.25">
      <c r="A142" s="80">
        <v>2012501</v>
      </c>
      <c r="B142" s="80" t="s">
        <v>84</v>
      </c>
      <c r="C142" s="82">
        <v>109</v>
      </c>
      <c r="D142" s="82">
        <v>118</v>
      </c>
      <c r="E142" s="82">
        <v>111</v>
      </c>
      <c r="F142" s="83">
        <f t="shared" si="1"/>
        <v>94.0677966101695</v>
      </c>
    </row>
    <row r="143" spans="1:6" ht="14.25">
      <c r="A143" s="80">
        <v>2012502</v>
      </c>
      <c r="B143" s="80" t="s">
        <v>85</v>
      </c>
      <c r="C143" s="82"/>
      <c r="D143" s="82"/>
      <c r="E143" s="82">
        <v>0</v>
      </c>
      <c r="F143" s="83"/>
    </row>
    <row r="144" spans="1:6" ht="14.25">
      <c r="A144" s="80">
        <v>2012503</v>
      </c>
      <c r="B144" s="80" t="s">
        <v>86</v>
      </c>
      <c r="C144" s="82"/>
      <c r="D144" s="82"/>
      <c r="E144" s="82">
        <v>0</v>
      </c>
      <c r="F144" s="83"/>
    </row>
    <row r="145" spans="1:6" ht="14.25">
      <c r="A145" s="80">
        <v>2012504</v>
      </c>
      <c r="B145" s="80" t="s">
        <v>167</v>
      </c>
      <c r="C145" s="82"/>
      <c r="D145" s="82"/>
      <c r="E145" s="82">
        <v>0</v>
      </c>
      <c r="F145" s="83"/>
    </row>
    <row r="146" spans="1:6" ht="14.25">
      <c r="A146" s="80">
        <v>2012505</v>
      </c>
      <c r="B146" s="80" t="s">
        <v>168</v>
      </c>
      <c r="C146" s="82">
        <v>113</v>
      </c>
      <c r="D146" s="82">
        <v>113</v>
      </c>
      <c r="E146" s="82">
        <v>83</v>
      </c>
      <c r="F146" s="83">
        <f t="shared" si="1"/>
        <v>73.45132743362832</v>
      </c>
    </row>
    <row r="147" spans="1:6" ht="14.25">
      <c r="A147" s="80">
        <v>2012550</v>
      </c>
      <c r="B147" s="80" t="s">
        <v>93</v>
      </c>
      <c r="C147" s="82">
        <v>70</v>
      </c>
      <c r="D147" s="82">
        <v>83</v>
      </c>
      <c r="E147" s="82">
        <v>81</v>
      </c>
      <c r="F147" s="83">
        <f t="shared" si="1"/>
        <v>97.59036144578313</v>
      </c>
    </row>
    <row r="148" spans="1:6" ht="14.25">
      <c r="A148" s="80">
        <v>2012599</v>
      </c>
      <c r="B148" s="80" t="s">
        <v>169</v>
      </c>
      <c r="C148" s="82"/>
      <c r="D148" s="82"/>
      <c r="E148" s="82">
        <v>0</v>
      </c>
      <c r="F148" s="83"/>
    </row>
    <row r="149" spans="1:6" ht="14.25">
      <c r="A149" s="80">
        <v>20126</v>
      </c>
      <c r="B149" s="80" t="s">
        <v>170</v>
      </c>
      <c r="C149" s="82">
        <f>SUM(C150:C154)</f>
        <v>470</v>
      </c>
      <c r="D149" s="82">
        <f>SUM(D150:D154)</f>
        <v>630</v>
      </c>
      <c r="E149" s="82">
        <v>580</v>
      </c>
      <c r="F149" s="83">
        <f t="shared" si="1"/>
        <v>92.06349206349206</v>
      </c>
    </row>
    <row r="150" spans="1:6" ht="14.25">
      <c r="A150" s="80">
        <v>2012601</v>
      </c>
      <c r="B150" s="80" t="s">
        <v>84</v>
      </c>
      <c r="C150" s="82">
        <v>415</v>
      </c>
      <c r="D150" s="82">
        <v>440</v>
      </c>
      <c r="E150" s="82">
        <v>392</v>
      </c>
      <c r="F150" s="83">
        <f t="shared" si="1"/>
        <v>89.0909090909091</v>
      </c>
    </row>
    <row r="151" spans="1:6" ht="14.25">
      <c r="A151" s="80">
        <v>2012602</v>
      </c>
      <c r="B151" s="80" t="s">
        <v>85</v>
      </c>
      <c r="C151" s="82"/>
      <c r="D151" s="82"/>
      <c r="E151" s="82">
        <v>0</v>
      </c>
      <c r="F151" s="83"/>
    </row>
    <row r="152" spans="1:6" ht="14.25">
      <c r="A152" s="80">
        <v>2012603</v>
      </c>
      <c r="B152" s="80" t="s">
        <v>86</v>
      </c>
      <c r="C152" s="82"/>
      <c r="D152" s="82"/>
      <c r="E152" s="82">
        <v>0</v>
      </c>
      <c r="F152" s="83"/>
    </row>
    <row r="153" spans="1:6" ht="14.25">
      <c r="A153" s="80">
        <v>2012604</v>
      </c>
      <c r="B153" s="80" t="s">
        <v>171</v>
      </c>
      <c r="C153" s="82">
        <v>55</v>
      </c>
      <c r="D153" s="82">
        <v>190</v>
      </c>
      <c r="E153" s="82">
        <v>188</v>
      </c>
      <c r="F153" s="83">
        <f t="shared" si="1"/>
        <v>98.94736842105263</v>
      </c>
    </row>
    <row r="154" spans="1:6" ht="14.25">
      <c r="A154" s="80">
        <v>2012699</v>
      </c>
      <c r="B154" s="80" t="s">
        <v>172</v>
      </c>
      <c r="C154" s="82"/>
      <c r="D154" s="82"/>
      <c r="E154" s="82">
        <v>0</v>
      </c>
      <c r="F154" s="83"/>
    </row>
    <row r="155" spans="1:6" ht="14.25">
      <c r="A155" s="80">
        <v>20128</v>
      </c>
      <c r="B155" s="80" t="s">
        <v>173</v>
      </c>
      <c r="C155" s="82">
        <f>SUM(C156:C161)</f>
        <v>425</v>
      </c>
      <c r="D155" s="82">
        <f>SUM(D156:D161)</f>
        <v>408</v>
      </c>
      <c r="E155" s="82">
        <v>392</v>
      </c>
      <c r="F155" s="83">
        <f t="shared" si="1"/>
        <v>96.07843137254902</v>
      </c>
    </row>
    <row r="156" spans="1:6" ht="14.25">
      <c r="A156" s="80">
        <v>2012801</v>
      </c>
      <c r="B156" s="80" t="s">
        <v>84</v>
      </c>
      <c r="C156" s="82">
        <v>376</v>
      </c>
      <c r="D156" s="82">
        <v>353</v>
      </c>
      <c r="E156" s="82">
        <v>340</v>
      </c>
      <c r="F156" s="83">
        <f t="shared" si="1"/>
        <v>96.3172804532578</v>
      </c>
    </row>
    <row r="157" spans="1:6" ht="14.25">
      <c r="A157" s="80">
        <v>2012802</v>
      </c>
      <c r="B157" s="80" t="s">
        <v>85</v>
      </c>
      <c r="C157" s="82">
        <v>44</v>
      </c>
      <c r="D157" s="82">
        <v>44</v>
      </c>
      <c r="E157" s="82">
        <v>40</v>
      </c>
      <c r="F157" s="83">
        <f t="shared" si="1"/>
        <v>90.9090909090909</v>
      </c>
    </row>
    <row r="158" spans="1:6" ht="14.25">
      <c r="A158" s="80">
        <v>2012803</v>
      </c>
      <c r="B158" s="80" t="s">
        <v>86</v>
      </c>
      <c r="C158" s="82"/>
      <c r="D158" s="82"/>
      <c r="E158" s="82">
        <v>0</v>
      </c>
      <c r="F158" s="83"/>
    </row>
    <row r="159" spans="1:6" ht="14.25">
      <c r="A159" s="80">
        <v>2012804</v>
      </c>
      <c r="B159" s="80" t="s">
        <v>98</v>
      </c>
      <c r="C159" s="82"/>
      <c r="D159" s="82"/>
      <c r="E159" s="82">
        <v>0</v>
      </c>
      <c r="F159" s="83"/>
    </row>
    <row r="160" spans="1:6" ht="14.25">
      <c r="A160" s="80">
        <v>2012850</v>
      </c>
      <c r="B160" s="80" t="s">
        <v>93</v>
      </c>
      <c r="C160" s="82"/>
      <c r="D160" s="82"/>
      <c r="E160" s="82">
        <v>0</v>
      </c>
      <c r="F160" s="83"/>
    </row>
    <row r="161" spans="1:6" ht="14.25">
      <c r="A161" s="80">
        <v>2012899</v>
      </c>
      <c r="B161" s="80" t="s">
        <v>174</v>
      </c>
      <c r="C161" s="82">
        <v>5</v>
      </c>
      <c r="D161" s="82">
        <v>11</v>
      </c>
      <c r="E161" s="82">
        <v>12</v>
      </c>
      <c r="F161" s="83">
        <f t="shared" si="1"/>
        <v>109.09090909090908</v>
      </c>
    </row>
    <row r="162" spans="1:6" ht="14.25">
      <c r="A162" s="80">
        <v>20129</v>
      </c>
      <c r="B162" s="80" t="s">
        <v>175</v>
      </c>
      <c r="C162" s="82">
        <f>SUM(C163:C168)</f>
        <v>1705</v>
      </c>
      <c r="D162" s="82">
        <f>SUM(D163:D168)</f>
        <v>1963</v>
      </c>
      <c r="E162" s="82">
        <v>1966</v>
      </c>
      <c r="F162" s="83">
        <f t="shared" si="1"/>
        <v>100.15282730514518</v>
      </c>
    </row>
    <row r="163" spans="1:6" ht="14.25">
      <c r="A163" s="80">
        <v>2012901</v>
      </c>
      <c r="B163" s="80" t="s">
        <v>84</v>
      </c>
      <c r="C163" s="82">
        <v>941</v>
      </c>
      <c r="D163" s="82">
        <v>962</v>
      </c>
      <c r="E163" s="82">
        <v>925</v>
      </c>
      <c r="F163" s="83">
        <f t="shared" si="1"/>
        <v>96.15384615384616</v>
      </c>
    </row>
    <row r="164" spans="1:6" ht="14.25">
      <c r="A164" s="80">
        <v>2012902</v>
      </c>
      <c r="B164" s="80" t="s">
        <v>85</v>
      </c>
      <c r="C164" s="82">
        <v>169</v>
      </c>
      <c r="D164" s="82">
        <v>297</v>
      </c>
      <c r="E164" s="82">
        <v>295</v>
      </c>
      <c r="F164" s="83">
        <f t="shared" si="1"/>
        <v>99.32659932659934</v>
      </c>
    </row>
    <row r="165" spans="1:6" ht="14.25">
      <c r="A165" s="80">
        <v>2012903</v>
      </c>
      <c r="B165" s="80" t="s">
        <v>86</v>
      </c>
      <c r="C165" s="82"/>
      <c r="D165" s="82"/>
      <c r="E165" s="82">
        <v>0</v>
      </c>
      <c r="F165" s="83"/>
    </row>
    <row r="166" spans="1:6" ht="14.25">
      <c r="A166" s="80">
        <v>2012906</v>
      </c>
      <c r="B166" s="80" t="s">
        <v>176</v>
      </c>
      <c r="C166" s="82">
        <v>69</v>
      </c>
      <c r="D166" s="82">
        <v>69</v>
      </c>
      <c r="E166" s="82">
        <v>69</v>
      </c>
      <c r="F166" s="83">
        <f t="shared" si="1"/>
        <v>100</v>
      </c>
    </row>
    <row r="167" spans="1:6" ht="14.25">
      <c r="A167" s="80">
        <v>2012950</v>
      </c>
      <c r="B167" s="80" t="s">
        <v>93</v>
      </c>
      <c r="C167" s="82">
        <v>465</v>
      </c>
      <c r="D167" s="82">
        <v>448</v>
      </c>
      <c r="E167" s="82">
        <v>423</v>
      </c>
      <c r="F167" s="83">
        <f t="shared" si="1"/>
        <v>94.41964285714286</v>
      </c>
    </row>
    <row r="168" spans="1:6" ht="14.25">
      <c r="A168" s="80">
        <v>2012999</v>
      </c>
      <c r="B168" s="80" t="s">
        <v>177</v>
      </c>
      <c r="C168" s="82">
        <v>61</v>
      </c>
      <c r="D168" s="82">
        <v>187</v>
      </c>
      <c r="E168" s="82">
        <v>254</v>
      </c>
      <c r="F168" s="83">
        <f t="shared" si="1"/>
        <v>135.8288770053476</v>
      </c>
    </row>
    <row r="169" spans="1:6" ht="14.25">
      <c r="A169" s="80">
        <v>20131</v>
      </c>
      <c r="B169" s="80" t="s">
        <v>178</v>
      </c>
      <c r="C169" s="82">
        <f>SUM(C170:C175)</f>
        <v>3785</v>
      </c>
      <c r="D169" s="82">
        <f>SUM(D170:D175)</f>
        <v>4401</v>
      </c>
      <c r="E169" s="82">
        <v>3815</v>
      </c>
      <c r="F169" s="83">
        <f t="shared" si="1"/>
        <v>86.68484435355602</v>
      </c>
    </row>
    <row r="170" spans="1:6" ht="14.25">
      <c r="A170" s="80">
        <v>2013101</v>
      </c>
      <c r="B170" s="80" t="s">
        <v>84</v>
      </c>
      <c r="C170" s="82">
        <v>2524</v>
      </c>
      <c r="D170" s="82">
        <v>2565</v>
      </c>
      <c r="E170" s="82">
        <v>2409</v>
      </c>
      <c r="F170" s="83">
        <f t="shared" si="1"/>
        <v>93.91812865497076</v>
      </c>
    </row>
    <row r="171" spans="1:6" ht="14.25">
      <c r="A171" s="80">
        <v>2013102</v>
      </c>
      <c r="B171" s="80" t="s">
        <v>85</v>
      </c>
      <c r="C171" s="82">
        <v>6</v>
      </c>
      <c r="D171" s="82">
        <v>33</v>
      </c>
      <c r="E171" s="82">
        <v>28</v>
      </c>
      <c r="F171" s="83">
        <f t="shared" si="1"/>
        <v>84.84848484848484</v>
      </c>
    </row>
    <row r="172" spans="1:6" ht="14.25">
      <c r="A172" s="80">
        <v>2013103</v>
      </c>
      <c r="B172" s="80" t="s">
        <v>86</v>
      </c>
      <c r="C172" s="82"/>
      <c r="D172" s="82"/>
      <c r="E172" s="82">
        <v>0</v>
      </c>
      <c r="F172" s="83"/>
    </row>
    <row r="173" spans="1:6" ht="14.25">
      <c r="A173" s="80">
        <v>2013105</v>
      </c>
      <c r="B173" s="80" t="s">
        <v>179</v>
      </c>
      <c r="C173" s="82">
        <v>70</v>
      </c>
      <c r="D173" s="82">
        <v>30</v>
      </c>
      <c r="E173" s="82">
        <v>10</v>
      </c>
      <c r="F173" s="83">
        <f t="shared" si="1"/>
        <v>33.33333333333333</v>
      </c>
    </row>
    <row r="174" spans="1:6" ht="14.25">
      <c r="A174" s="80">
        <v>2013150</v>
      </c>
      <c r="B174" s="80" t="s">
        <v>93</v>
      </c>
      <c r="C174" s="82">
        <v>546</v>
      </c>
      <c r="D174" s="82">
        <v>572</v>
      </c>
      <c r="E174" s="82">
        <v>530</v>
      </c>
      <c r="F174" s="83">
        <f t="shared" si="1"/>
        <v>92.65734265734265</v>
      </c>
    </row>
    <row r="175" spans="1:6" ht="14.25">
      <c r="A175" s="80">
        <v>2013199</v>
      </c>
      <c r="B175" s="80" t="s">
        <v>180</v>
      </c>
      <c r="C175" s="82">
        <v>639</v>
      </c>
      <c r="D175" s="82">
        <v>1201</v>
      </c>
      <c r="E175" s="82">
        <v>838</v>
      </c>
      <c r="F175" s="83">
        <f t="shared" si="1"/>
        <v>69.77518734388009</v>
      </c>
    </row>
    <row r="176" spans="1:6" ht="14.25">
      <c r="A176" s="80">
        <v>20132</v>
      </c>
      <c r="B176" s="80" t="s">
        <v>181</v>
      </c>
      <c r="C176" s="82">
        <f>SUM(C177:C182)</f>
        <v>29787</v>
      </c>
      <c r="D176" s="82">
        <f>SUM(D177:D182)</f>
        <v>29113</v>
      </c>
      <c r="E176" s="82">
        <v>25182</v>
      </c>
      <c r="F176" s="83">
        <f t="shared" si="1"/>
        <v>86.49744100573626</v>
      </c>
    </row>
    <row r="177" spans="1:6" ht="14.25">
      <c r="A177" s="80">
        <v>2013201</v>
      </c>
      <c r="B177" s="80" t="s">
        <v>84</v>
      </c>
      <c r="C177" s="82">
        <v>939</v>
      </c>
      <c r="D177" s="82">
        <v>1145</v>
      </c>
      <c r="E177" s="82">
        <v>910</v>
      </c>
      <c r="F177" s="83">
        <f t="shared" si="1"/>
        <v>79.47598253275109</v>
      </c>
    </row>
    <row r="178" spans="1:6" ht="14.25">
      <c r="A178" s="80">
        <v>2013202</v>
      </c>
      <c r="B178" s="80" t="s">
        <v>85</v>
      </c>
      <c r="C178" s="82">
        <v>28242</v>
      </c>
      <c r="D178" s="82">
        <v>27267</v>
      </c>
      <c r="E178" s="82">
        <v>23701</v>
      </c>
      <c r="F178" s="83">
        <f t="shared" si="1"/>
        <v>86.92192026992335</v>
      </c>
    </row>
    <row r="179" spans="1:6" ht="14.25">
      <c r="A179" s="80">
        <v>2013203</v>
      </c>
      <c r="B179" s="80" t="s">
        <v>86</v>
      </c>
      <c r="C179" s="82"/>
      <c r="D179" s="82"/>
      <c r="E179" s="82">
        <v>0</v>
      </c>
      <c r="F179" s="83"/>
    </row>
    <row r="180" spans="1:6" ht="14.25">
      <c r="A180" s="80">
        <v>2013204</v>
      </c>
      <c r="B180" s="80" t="s">
        <v>182</v>
      </c>
      <c r="C180" s="82">
        <v>461</v>
      </c>
      <c r="D180" s="82">
        <v>537</v>
      </c>
      <c r="E180" s="82">
        <v>433</v>
      </c>
      <c r="F180" s="83">
        <f t="shared" si="1"/>
        <v>80.63314711359403</v>
      </c>
    </row>
    <row r="181" spans="1:6" ht="14.25">
      <c r="A181" s="80">
        <v>2013250</v>
      </c>
      <c r="B181" s="80" t="s">
        <v>93</v>
      </c>
      <c r="C181" s="82">
        <v>145</v>
      </c>
      <c r="D181" s="82">
        <v>164</v>
      </c>
      <c r="E181" s="82">
        <v>138</v>
      </c>
      <c r="F181" s="83">
        <f t="shared" si="1"/>
        <v>84.14634146341463</v>
      </c>
    </row>
    <row r="182" spans="1:6" ht="14.25">
      <c r="A182" s="80">
        <v>2013299</v>
      </c>
      <c r="B182" s="80" t="s">
        <v>183</v>
      </c>
      <c r="C182" s="82"/>
      <c r="D182" s="82"/>
      <c r="E182" s="82">
        <v>0</v>
      </c>
      <c r="F182" s="83"/>
    </row>
    <row r="183" spans="1:6" ht="14.25">
      <c r="A183" s="80">
        <v>20133</v>
      </c>
      <c r="B183" s="80" t="s">
        <v>184</v>
      </c>
      <c r="C183" s="82">
        <f>SUM(C184:C189)</f>
        <v>2100</v>
      </c>
      <c r="D183" s="82">
        <f>SUM(D184:D189)</f>
        <v>3153</v>
      </c>
      <c r="E183" s="82">
        <v>2922</v>
      </c>
      <c r="F183" s="83">
        <f t="shared" si="1"/>
        <v>92.67364414843007</v>
      </c>
    </row>
    <row r="184" spans="1:6" ht="14.25">
      <c r="A184" s="80">
        <v>2013301</v>
      </c>
      <c r="B184" s="80" t="s">
        <v>84</v>
      </c>
      <c r="C184" s="82">
        <v>668</v>
      </c>
      <c r="D184" s="82">
        <v>683</v>
      </c>
      <c r="E184" s="82">
        <v>627</v>
      </c>
      <c r="F184" s="83">
        <f t="shared" si="1"/>
        <v>91.800878477306</v>
      </c>
    </row>
    <row r="185" spans="1:6" ht="14.25">
      <c r="A185" s="80">
        <v>2013302</v>
      </c>
      <c r="B185" s="80" t="s">
        <v>85</v>
      </c>
      <c r="C185" s="82">
        <v>1233</v>
      </c>
      <c r="D185" s="82">
        <v>2276</v>
      </c>
      <c r="E185" s="82">
        <v>2109</v>
      </c>
      <c r="F185" s="83">
        <f t="shared" si="1"/>
        <v>92.66256590509666</v>
      </c>
    </row>
    <row r="186" spans="1:6" ht="14.25">
      <c r="A186" s="80">
        <v>2013303</v>
      </c>
      <c r="B186" s="80" t="s">
        <v>86</v>
      </c>
      <c r="C186" s="82"/>
      <c r="D186" s="82"/>
      <c r="E186" s="82">
        <v>0</v>
      </c>
      <c r="F186" s="83"/>
    </row>
    <row r="187" spans="1:6" ht="14.25">
      <c r="A187" s="80">
        <v>2013304</v>
      </c>
      <c r="B187" s="80" t="s">
        <v>185</v>
      </c>
      <c r="C187" s="82"/>
      <c r="D187" s="82"/>
      <c r="E187" s="82">
        <v>0</v>
      </c>
      <c r="F187" s="83"/>
    </row>
    <row r="188" spans="1:6" ht="14.25">
      <c r="A188" s="80">
        <v>2013350</v>
      </c>
      <c r="B188" s="80" t="s">
        <v>93</v>
      </c>
      <c r="C188" s="82">
        <v>189</v>
      </c>
      <c r="D188" s="82">
        <v>188</v>
      </c>
      <c r="E188" s="82">
        <v>179</v>
      </c>
      <c r="F188" s="83">
        <f t="shared" si="1"/>
        <v>95.2127659574468</v>
      </c>
    </row>
    <row r="189" spans="1:6" ht="14.25">
      <c r="A189" s="80">
        <v>2013399</v>
      </c>
      <c r="B189" s="80" t="s">
        <v>186</v>
      </c>
      <c r="C189" s="82">
        <v>10</v>
      </c>
      <c r="D189" s="82">
        <v>6</v>
      </c>
      <c r="E189" s="82">
        <v>7</v>
      </c>
      <c r="F189" s="83">
        <f t="shared" si="1"/>
        <v>116.66666666666667</v>
      </c>
    </row>
    <row r="190" spans="1:6" ht="14.25">
      <c r="A190" s="80">
        <v>20134</v>
      </c>
      <c r="B190" s="80" t="s">
        <v>187</v>
      </c>
      <c r="C190" s="82">
        <f>SUM(C191:C197)</f>
        <v>994</v>
      </c>
      <c r="D190" s="82">
        <f>SUM(D191:D197)</f>
        <v>1272</v>
      </c>
      <c r="E190" s="82">
        <v>1235</v>
      </c>
      <c r="F190" s="83">
        <f t="shared" si="1"/>
        <v>97.09119496855347</v>
      </c>
    </row>
    <row r="191" spans="1:6" ht="14.25">
      <c r="A191" s="80">
        <v>2013401</v>
      </c>
      <c r="B191" s="80" t="s">
        <v>84</v>
      </c>
      <c r="C191" s="82">
        <v>461</v>
      </c>
      <c r="D191" s="82">
        <v>473</v>
      </c>
      <c r="E191" s="82">
        <v>460</v>
      </c>
      <c r="F191" s="83">
        <f t="shared" si="1"/>
        <v>97.25158562367865</v>
      </c>
    </row>
    <row r="192" spans="1:6" ht="14.25">
      <c r="A192" s="80">
        <v>2013402</v>
      </c>
      <c r="B192" s="80" t="s">
        <v>85</v>
      </c>
      <c r="C192" s="82">
        <v>132</v>
      </c>
      <c r="D192" s="82">
        <v>360</v>
      </c>
      <c r="E192" s="82">
        <v>356</v>
      </c>
      <c r="F192" s="83">
        <f t="shared" si="1"/>
        <v>98.88888888888889</v>
      </c>
    </row>
    <row r="193" spans="1:6" ht="14.25">
      <c r="A193" s="80">
        <v>2013403</v>
      </c>
      <c r="B193" s="80" t="s">
        <v>86</v>
      </c>
      <c r="C193" s="82"/>
      <c r="D193" s="82"/>
      <c r="E193" s="82">
        <v>0</v>
      </c>
      <c r="F193" s="83"/>
    </row>
    <row r="194" spans="1:6" ht="14.25">
      <c r="A194" s="80">
        <v>2013404</v>
      </c>
      <c r="B194" s="80" t="s">
        <v>188</v>
      </c>
      <c r="C194" s="82"/>
      <c r="D194" s="82"/>
      <c r="E194" s="82">
        <v>0</v>
      </c>
      <c r="F194" s="83"/>
    </row>
    <row r="195" spans="1:6" ht="14.25">
      <c r="A195" s="80">
        <v>2013405</v>
      </c>
      <c r="B195" s="80" t="s">
        <v>189</v>
      </c>
      <c r="C195" s="82"/>
      <c r="D195" s="82"/>
      <c r="E195" s="82">
        <v>0</v>
      </c>
      <c r="F195" s="83"/>
    </row>
    <row r="196" spans="1:6" ht="14.25">
      <c r="A196" s="80">
        <v>2013450</v>
      </c>
      <c r="B196" s="80" t="s">
        <v>93</v>
      </c>
      <c r="C196" s="82">
        <v>233</v>
      </c>
      <c r="D196" s="82">
        <v>250</v>
      </c>
      <c r="E196" s="82">
        <v>237</v>
      </c>
      <c r="F196" s="83">
        <f t="shared" si="1"/>
        <v>94.8</v>
      </c>
    </row>
    <row r="197" spans="1:6" ht="14.25">
      <c r="A197" s="80">
        <v>2013499</v>
      </c>
      <c r="B197" s="80" t="s">
        <v>190</v>
      </c>
      <c r="C197" s="82">
        <v>168</v>
      </c>
      <c r="D197" s="82">
        <v>189</v>
      </c>
      <c r="E197" s="82">
        <v>182</v>
      </c>
      <c r="F197" s="83">
        <f t="shared" si="1"/>
        <v>96.29629629629629</v>
      </c>
    </row>
    <row r="198" spans="1:6" ht="14.25">
      <c r="A198" s="80">
        <v>20135</v>
      </c>
      <c r="B198" s="80" t="s">
        <v>191</v>
      </c>
      <c r="C198" s="82">
        <f>SUM(C199:C203)</f>
        <v>0</v>
      </c>
      <c r="D198" s="82">
        <f>SUM(D199:D203)</f>
        <v>0</v>
      </c>
      <c r="E198" s="82">
        <v>0</v>
      </c>
      <c r="F198" s="83"/>
    </row>
    <row r="199" spans="1:6" ht="14.25">
      <c r="A199" s="80">
        <v>2013501</v>
      </c>
      <c r="B199" s="80" t="s">
        <v>84</v>
      </c>
      <c r="C199" s="82"/>
      <c r="D199" s="82"/>
      <c r="E199" s="82">
        <v>0</v>
      </c>
      <c r="F199" s="83"/>
    </row>
    <row r="200" spans="1:6" ht="14.25">
      <c r="A200" s="80">
        <v>2013502</v>
      </c>
      <c r="B200" s="80" t="s">
        <v>85</v>
      </c>
      <c r="C200" s="82"/>
      <c r="D200" s="82"/>
      <c r="E200" s="82">
        <v>0</v>
      </c>
      <c r="F200" s="83"/>
    </row>
    <row r="201" spans="1:6" ht="14.25">
      <c r="A201" s="80">
        <v>2013503</v>
      </c>
      <c r="B201" s="80" t="s">
        <v>86</v>
      </c>
      <c r="C201" s="82"/>
      <c r="D201" s="82"/>
      <c r="E201" s="82">
        <v>0</v>
      </c>
      <c r="F201" s="83"/>
    </row>
    <row r="202" spans="1:6" ht="14.25">
      <c r="A202" s="80">
        <v>2013550</v>
      </c>
      <c r="B202" s="80" t="s">
        <v>93</v>
      </c>
      <c r="C202" s="82"/>
      <c r="D202" s="82"/>
      <c r="E202" s="82">
        <v>0</v>
      </c>
      <c r="F202" s="83"/>
    </row>
    <row r="203" spans="1:6" ht="14.25">
      <c r="A203" s="80">
        <v>2013599</v>
      </c>
      <c r="B203" s="80" t="s">
        <v>192</v>
      </c>
      <c r="C203" s="82"/>
      <c r="D203" s="82"/>
      <c r="E203" s="82">
        <v>0</v>
      </c>
      <c r="F203" s="83"/>
    </row>
    <row r="204" spans="1:6" ht="14.25">
      <c r="A204" s="80">
        <v>20136</v>
      </c>
      <c r="B204" s="80" t="s">
        <v>193</v>
      </c>
      <c r="C204" s="82">
        <f>SUM(C205:C209)</f>
        <v>950</v>
      </c>
      <c r="D204" s="82">
        <f>SUM(D205:D209)</f>
        <v>954</v>
      </c>
      <c r="E204" s="82">
        <v>884</v>
      </c>
      <c r="F204" s="83">
        <f>(E204/D204)*100</f>
        <v>92.66247379454927</v>
      </c>
    </row>
    <row r="205" spans="1:6" ht="14.25">
      <c r="A205" s="80">
        <v>2013601</v>
      </c>
      <c r="B205" s="80" t="s">
        <v>84</v>
      </c>
      <c r="C205" s="82">
        <v>372</v>
      </c>
      <c r="D205" s="82">
        <v>412</v>
      </c>
      <c r="E205" s="82">
        <v>363</v>
      </c>
      <c r="F205" s="83">
        <f>(E205/D205)*100</f>
        <v>88.10679611650485</v>
      </c>
    </row>
    <row r="206" spans="1:6" ht="14.25">
      <c r="A206" s="80">
        <v>2013602</v>
      </c>
      <c r="B206" s="80" t="s">
        <v>85</v>
      </c>
      <c r="C206" s="82">
        <v>38</v>
      </c>
      <c r="D206" s="82">
        <v>1</v>
      </c>
      <c r="E206" s="82">
        <v>1</v>
      </c>
      <c r="F206" s="83">
        <f>(E206/D206)*100</f>
        <v>100</v>
      </c>
    </row>
    <row r="207" spans="1:6" ht="14.25">
      <c r="A207" s="80">
        <v>2013603</v>
      </c>
      <c r="B207" s="80" t="s">
        <v>86</v>
      </c>
      <c r="C207" s="82"/>
      <c r="D207" s="82"/>
      <c r="E207" s="82">
        <v>0</v>
      </c>
      <c r="F207" s="83"/>
    </row>
    <row r="208" spans="1:6" ht="14.25">
      <c r="A208" s="80">
        <v>2013650</v>
      </c>
      <c r="B208" s="80" t="s">
        <v>93</v>
      </c>
      <c r="C208" s="82">
        <v>162</v>
      </c>
      <c r="D208" s="82">
        <v>163</v>
      </c>
      <c r="E208" s="82">
        <v>158</v>
      </c>
      <c r="F208" s="83">
        <f>(E208/D208)*100</f>
        <v>96.93251533742331</v>
      </c>
    </row>
    <row r="209" spans="1:6" ht="14.25">
      <c r="A209" s="80">
        <v>2013699</v>
      </c>
      <c r="B209" s="80" t="s">
        <v>194</v>
      </c>
      <c r="C209" s="82">
        <v>378</v>
      </c>
      <c r="D209" s="82">
        <v>378</v>
      </c>
      <c r="E209" s="82">
        <v>362</v>
      </c>
      <c r="F209" s="83">
        <f>(E209/D209)*100</f>
        <v>95.76719576719577</v>
      </c>
    </row>
    <row r="210" spans="1:6" ht="14.25">
      <c r="A210" s="80">
        <v>20137</v>
      </c>
      <c r="B210" s="80" t="s">
        <v>195</v>
      </c>
      <c r="C210" s="82">
        <f>SUM(C211:C216)</f>
        <v>0</v>
      </c>
      <c r="D210" s="82">
        <f>SUM(D211:D216)</f>
        <v>0</v>
      </c>
      <c r="E210" s="82">
        <v>0</v>
      </c>
      <c r="F210" s="83"/>
    </row>
    <row r="211" spans="1:6" ht="14.25">
      <c r="A211" s="80">
        <v>2013701</v>
      </c>
      <c r="B211" s="80" t="s">
        <v>84</v>
      </c>
      <c r="C211" s="82"/>
      <c r="D211" s="82"/>
      <c r="E211" s="82">
        <v>0</v>
      </c>
      <c r="F211" s="83"/>
    </row>
    <row r="212" spans="1:6" ht="14.25">
      <c r="A212" s="80">
        <v>2013702</v>
      </c>
      <c r="B212" s="80" t="s">
        <v>85</v>
      </c>
      <c r="C212" s="82"/>
      <c r="D212" s="82"/>
      <c r="E212" s="82">
        <v>0</v>
      </c>
      <c r="F212" s="83"/>
    </row>
    <row r="213" spans="1:6" ht="14.25">
      <c r="A213" s="80">
        <v>2013703</v>
      </c>
      <c r="B213" s="80" t="s">
        <v>86</v>
      </c>
      <c r="C213" s="82"/>
      <c r="D213" s="82"/>
      <c r="E213" s="82">
        <v>0</v>
      </c>
      <c r="F213" s="83"/>
    </row>
    <row r="214" spans="1:6" ht="14.25">
      <c r="A214" s="80">
        <v>2013704</v>
      </c>
      <c r="B214" s="80" t="s">
        <v>196</v>
      </c>
      <c r="C214" s="82"/>
      <c r="D214" s="82"/>
      <c r="E214" s="82">
        <v>0</v>
      </c>
      <c r="F214" s="83"/>
    </row>
    <row r="215" spans="1:6" ht="14.25">
      <c r="A215" s="80">
        <v>2013750</v>
      </c>
      <c r="B215" s="80" t="s">
        <v>93</v>
      </c>
      <c r="C215" s="82"/>
      <c r="D215" s="82"/>
      <c r="E215" s="82">
        <v>0</v>
      </c>
      <c r="F215" s="83"/>
    </row>
    <row r="216" spans="1:6" ht="14.25">
      <c r="A216" s="80">
        <v>2013799</v>
      </c>
      <c r="B216" s="80" t="s">
        <v>197</v>
      </c>
      <c r="C216" s="82"/>
      <c r="D216" s="82"/>
      <c r="E216" s="82">
        <v>0</v>
      </c>
      <c r="F216" s="83"/>
    </row>
    <row r="217" spans="1:6" ht="14.25">
      <c r="A217" s="80">
        <v>20138</v>
      </c>
      <c r="B217" s="80" t="s">
        <v>198</v>
      </c>
      <c r="C217" s="82">
        <f>SUM(C218:C231)</f>
        <v>14007</v>
      </c>
      <c r="D217" s="82">
        <f>SUM(D218:D231)</f>
        <v>14036</v>
      </c>
      <c r="E217" s="82">
        <v>13772</v>
      </c>
      <c r="F217" s="83">
        <f>(E217/D217)*100</f>
        <v>98.11912225705329</v>
      </c>
    </row>
    <row r="218" spans="1:6" ht="14.25">
      <c r="A218" s="80">
        <v>2013801</v>
      </c>
      <c r="B218" s="80" t="s">
        <v>84</v>
      </c>
      <c r="C218" s="82">
        <v>6201</v>
      </c>
      <c r="D218" s="82">
        <v>6276</v>
      </c>
      <c r="E218" s="82">
        <v>6087</v>
      </c>
      <c r="F218" s="83">
        <f>(E218/D218)*100</f>
        <v>96.9885277246654</v>
      </c>
    </row>
    <row r="219" spans="1:6" ht="14.25">
      <c r="A219" s="80">
        <v>2013802</v>
      </c>
      <c r="B219" s="80" t="s">
        <v>85</v>
      </c>
      <c r="C219" s="82">
        <v>50</v>
      </c>
      <c r="D219" s="82"/>
      <c r="E219" s="82">
        <v>0</v>
      </c>
      <c r="F219" s="83"/>
    </row>
    <row r="220" spans="1:6" ht="14.25">
      <c r="A220" s="80">
        <v>2013803</v>
      </c>
      <c r="B220" s="80" t="s">
        <v>86</v>
      </c>
      <c r="C220" s="82"/>
      <c r="D220" s="82"/>
      <c r="E220" s="82">
        <v>0</v>
      </c>
      <c r="F220" s="83"/>
    </row>
    <row r="221" spans="1:6" ht="14.25">
      <c r="A221" s="80">
        <v>2013804</v>
      </c>
      <c r="B221" s="80" t="s">
        <v>199</v>
      </c>
      <c r="C221" s="82">
        <v>1065</v>
      </c>
      <c r="D221" s="82">
        <v>857</v>
      </c>
      <c r="E221" s="82">
        <v>774</v>
      </c>
      <c r="F221" s="83">
        <f>(E221/D221)*100</f>
        <v>90.31505250875146</v>
      </c>
    </row>
    <row r="222" spans="1:6" ht="14.25">
      <c r="A222" s="80">
        <v>2013805</v>
      </c>
      <c r="B222" s="80" t="s">
        <v>200</v>
      </c>
      <c r="C222" s="82">
        <v>625</v>
      </c>
      <c r="D222" s="82">
        <v>625</v>
      </c>
      <c r="E222" s="82">
        <v>625</v>
      </c>
      <c r="F222" s="83">
        <f>(E222/D222)*100</f>
        <v>100</v>
      </c>
    </row>
    <row r="223" spans="1:6" ht="14.25">
      <c r="A223" s="80">
        <v>2013808</v>
      </c>
      <c r="B223" s="80" t="s">
        <v>125</v>
      </c>
      <c r="C223" s="82">
        <v>67</v>
      </c>
      <c r="D223" s="82">
        <v>100</v>
      </c>
      <c r="E223" s="82">
        <v>100</v>
      </c>
      <c r="F223" s="83">
        <f>(E223/D223)*100</f>
        <v>100</v>
      </c>
    </row>
    <row r="224" spans="1:6" ht="14.25">
      <c r="A224" s="80">
        <v>2013810</v>
      </c>
      <c r="B224" s="80" t="s">
        <v>201</v>
      </c>
      <c r="C224" s="82">
        <v>30</v>
      </c>
      <c r="D224" s="82">
        <v>30</v>
      </c>
      <c r="E224" s="82">
        <v>30</v>
      </c>
      <c r="F224" s="83">
        <f>(E224/D224)*100</f>
        <v>100</v>
      </c>
    </row>
    <row r="225" spans="1:6" ht="14.25">
      <c r="A225" s="80">
        <v>2013812</v>
      </c>
      <c r="B225" s="80" t="s">
        <v>202</v>
      </c>
      <c r="C225" s="82"/>
      <c r="D225" s="82"/>
      <c r="E225" s="82">
        <v>0</v>
      </c>
      <c r="F225" s="83"/>
    </row>
    <row r="226" spans="1:6" ht="14.25">
      <c r="A226" s="80">
        <v>2013813</v>
      </c>
      <c r="B226" s="80" t="s">
        <v>203</v>
      </c>
      <c r="C226" s="82"/>
      <c r="D226" s="82"/>
      <c r="E226" s="82">
        <v>0</v>
      </c>
      <c r="F226" s="83"/>
    </row>
    <row r="227" spans="1:6" ht="14.25">
      <c r="A227" s="80">
        <v>2013814</v>
      </c>
      <c r="B227" s="80" t="s">
        <v>204</v>
      </c>
      <c r="C227" s="82"/>
      <c r="D227" s="82"/>
      <c r="E227" s="82">
        <v>0</v>
      </c>
      <c r="F227" s="83"/>
    </row>
    <row r="228" spans="1:6" ht="14.25">
      <c r="A228" s="80">
        <v>2013815</v>
      </c>
      <c r="B228" s="80" t="s">
        <v>205</v>
      </c>
      <c r="C228" s="82"/>
      <c r="D228" s="82"/>
      <c r="E228" s="82">
        <v>0</v>
      </c>
      <c r="F228" s="83"/>
    </row>
    <row r="229" spans="1:6" ht="14.25">
      <c r="A229" s="80">
        <v>2013816</v>
      </c>
      <c r="B229" s="80" t="s">
        <v>206</v>
      </c>
      <c r="C229" s="82">
        <v>144</v>
      </c>
      <c r="D229" s="82">
        <v>66</v>
      </c>
      <c r="E229" s="82">
        <v>65</v>
      </c>
      <c r="F229" s="83">
        <f>(E229/D229)*100</f>
        <v>98.48484848484848</v>
      </c>
    </row>
    <row r="230" spans="1:6" ht="14.25">
      <c r="A230" s="80">
        <v>2013850</v>
      </c>
      <c r="B230" s="80" t="s">
        <v>93</v>
      </c>
      <c r="C230" s="82">
        <v>591</v>
      </c>
      <c r="D230" s="82">
        <v>604</v>
      </c>
      <c r="E230" s="82">
        <v>558</v>
      </c>
      <c r="F230" s="83">
        <f>(E230/D230)*100</f>
        <v>92.3841059602649</v>
      </c>
    </row>
    <row r="231" spans="1:6" ht="14.25">
      <c r="A231" s="80">
        <v>2013899</v>
      </c>
      <c r="B231" s="80" t="s">
        <v>207</v>
      </c>
      <c r="C231" s="82">
        <v>5234</v>
      </c>
      <c r="D231" s="82">
        <v>5478</v>
      </c>
      <c r="E231" s="82">
        <v>5533</v>
      </c>
      <c r="F231" s="83">
        <f>(E231/D231)*100</f>
        <v>101.00401606425702</v>
      </c>
    </row>
    <row r="232" spans="1:6" ht="14.25">
      <c r="A232" s="80">
        <v>20199</v>
      </c>
      <c r="B232" s="80" t="s">
        <v>208</v>
      </c>
      <c r="C232" s="82">
        <f>SUM(C233:C234)</f>
        <v>6554</v>
      </c>
      <c r="D232" s="82">
        <f>SUM(D233:D234)</f>
        <v>4852</v>
      </c>
      <c r="E232" s="82">
        <v>4675</v>
      </c>
      <c r="F232" s="83">
        <f>(E232/D232)*100</f>
        <v>96.3520197856554</v>
      </c>
    </row>
    <row r="233" spans="1:6" ht="14.25">
      <c r="A233" s="80">
        <v>2019901</v>
      </c>
      <c r="B233" s="80" t="s">
        <v>209</v>
      </c>
      <c r="C233" s="82"/>
      <c r="D233" s="82"/>
      <c r="E233" s="82">
        <v>0</v>
      </c>
      <c r="F233" s="83"/>
    </row>
    <row r="234" spans="1:6" ht="14.25">
      <c r="A234" s="80">
        <v>2019999</v>
      </c>
      <c r="B234" s="80" t="s">
        <v>210</v>
      </c>
      <c r="C234" s="82">
        <v>6554</v>
      </c>
      <c r="D234" s="82">
        <v>4852</v>
      </c>
      <c r="E234" s="82">
        <v>4675</v>
      </c>
      <c r="F234" s="83">
        <f>(E234/D234)*100</f>
        <v>96.3520197856554</v>
      </c>
    </row>
    <row r="235" spans="1:6" ht="14.25">
      <c r="A235" s="80">
        <v>202</v>
      </c>
      <c r="B235" s="80" t="s">
        <v>211</v>
      </c>
      <c r="C235" s="82">
        <f>C236+C243+C246+C249+C255+C260+C262+C267+C273</f>
        <v>0</v>
      </c>
      <c r="D235" s="82">
        <f>D236+D243+D246+D249+D255+D260+D262+D267+D273</f>
        <v>0</v>
      </c>
      <c r="E235" s="82">
        <v>0</v>
      </c>
      <c r="F235" s="83"/>
    </row>
    <row r="236" spans="1:6" ht="14.25">
      <c r="A236" s="80">
        <v>20201</v>
      </c>
      <c r="B236" s="80" t="s">
        <v>212</v>
      </c>
      <c r="C236" s="82">
        <f>SUM(C237:C242)</f>
        <v>0</v>
      </c>
      <c r="D236" s="82">
        <f>SUM(D237:D242)</f>
        <v>0</v>
      </c>
      <c r="E236" s="82">
        <v>0</v>
      </c>
      <c r="F236" s="83"/>
    </row>
    <row r="237" spans="1:6" ht="14.25">
      <c r="A237" s="80">
        <v>2020101</v>
      </c>
      <c r="B237" s="80" t="s">
        <v>84</v>
      </c>
      <c r="C237" s="82"/>
      <c r="D237" s="82"/>
      <c r="E237" s="82">
        <v>0</v>
      </c>
      <c r="F237" s="83"/>
    </row>
    <row r="238" spans="1:6" ht="14.25">
      <c r="A238" s="80">
        <v>2020102</v>
      </c>
      <c r="B238" s="80" t="s">
        <v>85</v>
      </c>
      <c r="C238" s="82"/>
      <c r="D238" s="82"/>
      <c r="E238" s="82">
        <v>0</v>
      </c>
      <c r="F238" s="83"/>
    </row>
    <row r="239" spans="1:6" ht="14.25">
      <c r="A239" s="80">
        <v>2020103</v>
      </c>
      <c r="B239" s="80" t="s">
        <v>86</v>
      </c>
      <c r="C239" s="82"/>
      <c r="D239" s="82"/>
      <c r="E239" s="82">
        <v>0</v>
      </c>
      <c r="F239" s="83"/>
    </row>
    <row r="240" spans="1:6" ht="14.25">
      <c r="A240" s="80">
        <v>2020104</v>
      </c>
      <c r="B240" s="80" t="s">
        <v>179</v>
      </c>
      <c r="C240" s="82"/>
      <c r="D240" s="82"/>
      <c r="E240" s="82">
        <v>0</v>
      </c>
      <c r="F240" s="83"/>
    </row>
    <row r="241" spans="1:6" ht="14.25">
      <c r="A241" s="80">
        <v>2020150</v>
      </c>
      <c r="B241" s="80" t="s">
        <v>93</v>
      </c>
      <c r="C241" s="82"/>
      <c r="D241" s="82"/>
      <c r="E241" s="82">
        <v>0</v>
      </c>
      <c r="F241" s="83"/>
    </row>
    <row r="242" spans="1:6" ht="14.25">
      <c r="A242" s="80">
        <v>2020199</v>
      </c>
      <c r="B242" s="80" t="s">
        <v>213</v>
      </c>
      <c r="C242" s="82"/>
      <c r="D242" s="82"/>
      <c r="E242" s="82">
        <v>0</v>
      </c>
      <c r="F242" s="83"/>
    </row>
    <row r="243" spans="1:6" ht="14.25">
      <c r="A243" s="80">
        <v>20202</v>
      </c>
      <c r="B243" s="80" t="s">
        <v>214</v>
      </c>
      <c r="C243" s="82">
        <f>SUM(C244:C245)</f>
        <v>0</v>
      </c>
      <c r="D243" s="82">
        <f>SUM(D244:D245)</f>
        <v>0</v>
      </c>
      <c r="E243" s="82">
        <v>0</v>
      </c>
      <c r="F243" s="83"/>
    </row>
    <row r="244" spans="1:6" ht="14.25">
      <c r="A244" s="80">
        <v>2020201</v>
      </c>
      <c r="B244" s="80" t="s">
        <v>215</v>
      </c>
      <c r="C244" s="82"/>
      <c r="D244" s="82"/>
      <c r="E244" s="82">
        <v>0</v>
      </c>
      <c r="F244" s="83"/>
    </row>
    <row r="245" spans="1:6" ht="14.25">
      <c r="A245" s="80">
        <v>2020202</v>
      </c>
      <c r="B245" s="80" t="s">
        <v>216</v>
      </c>
      <c r="C245" s="82"/>
      <c r="D245" s="82"/>
      <c r="E245" s="82">
        <v>0</v>
      </c>
      <c r="F245" s="83"/>
    </row>
    <row r="246" spans="1:6" ht="14.25">
      <c r="A246" s="80">
        <v>20203</v>
      </c>
      <c r="B246" s="80" t="s">
        <v>217</v>
      </c>
      <c r="C246" s="82">
        <f>SUM(C247:C248)</f>
        <v>0</v>
      </c>
      <c r="D246" s="82">
        <f>SUM(D247:D248)</f>
        <v>0</v>
      </c>
      <c r="E246" s="82">
        <v>0</v>
      </c>
      <c r="F246" s="83"/>
    </row>
    <row r="247" spans="1:6" ht="14.25">
      <c r="A247" s="80">
        <v>2020304</v>
      </c>
      <c r="B247" s="80" t="s">
        <v>218</v>
      </c>
      <c r="C247" s="82"/>
      <c r="D247" s="82"/>
      <c r="E247" s="82">
        <v>0</v>
      </c>
      <c r="F247" s="83"/>
    </row>
    <row r="248" spans="1:6" ht="14.25">
      <c r="A248" s="80">
        <v>2020306</v>
      </c>
      <c r="B248" s="80" t="s">
        <v>219</v>
      </c>
      <c r="C248" s="82"/>
      <c r="D248" s="82"/>
      <c r="E248" s="82">
        <v>0</v>
      </c>
      <c r="F248" s="83"/>
    </row>
    <row r="249" spans="1:6" ht="14.25">
      <c r="A249" s="80">
        <v>20204</v>
      </c>
      <c r="B249" s="80" t="s">
        <v>220</v>
      </c>
      <c r="C249" s="82">
        <f>SUM(C250:C254)</f>
        <v>0</v>
      </c>
      <c r="D249" s="82">
        <f>SUM(D250:D254)</f>
        <v>0</v>
      </c>
      <c r="E249" s="82">
        <v>0</v>
      </c>
      <c r="F249" s="83"/>
    </row>
    <row r="250" spans="1:6" ht="14.25">
      <c r="A250" s="80">
        <v>2020401</v>
      </c>
      <c r="B250" s="80" t="s">
        <v>221</v>
      </c>
      <c r="C250" s="82"/>
      <c r="D250" s="82"/>
      <c r="E250" s="82">
        <v>0</v>
      </c>
      <c r="F250" s="83"/>
    </row>
    <row r="251" spans="1:6" ht="14.25">
      <c r="A251" s="80">
        <v>2020402</v>
      </c>
      <c r="B251" s="80" t="s">
        <v>222</v>
      </c>
      <c r="C251" s="82"/>
      <c r="D251" s="82"/>
      <c r="E251" s="82">
        <v>0</v>
      </c>
      <c r="F251" s="83"/>
    </row>
    <row r="252" spans="1:6" ht="14.25">
      <c r="A252" s="80">
        <v>2020403</v>
      </c>
      <c r="B252" s="80" t="s">
        <v>223</v>
      </c>
      <c r="C252" s="82"/>
      <c r="D252" s="82"/>
      <c r="E252" s="82">
        <v>0</v>
      </c>
      <c r="F252" s="83"/>
    </row>
    <row r="253" spans="1:6" ht="14.25">
      <c r="A253" s="80">
        <v>2020404</v>
      </c>
      <c r="B253" s="80" t="s">
        <v>224</v>
      </c>
      <c r="C253" s="82"/>
      <c r="D253" s="82"/>
      <c r="E253" s="82">
        <v>0</v>
      </c>
      <c r="F253" s="83"/>
    </row>
    <row r="254" spans="1:6" ht="14.25">
      <c r="A254" s="80">
        <v>2020499</v>
      </c>
      <c r="B254" s="80" t="s">
        <v>225</v>
      </c>
      <c r="C254" s="82"/>
      <c r="D254" s="82"/>
      <c r="E254" s="82">
        <v>0</v>
      </c>
      <c r="F254" s="83"/>
    </row>
    <row r="255" spans="1:6" ht="14.25">
      <c r="A255" s="80">
        <v>20205</v>
      </c>
      <c r="B255" s="80" t="s">
        <v>226</v>
      </c>
      <c r="C255" s="82">
        <f>SUM(C256:C259)</f>
        <v>0</v>
      </c>
      <c r="D255" s="82">
        <f>SUM(D256:D259)</f>
        <v>0</v>
      </c>
      <c r="E255" s="82">
        <v>0</v>
      </c>
      <c r="F255" s="83"/>
    </row>
    <row r="256" spans="1:6" ht="14.25">
      <c r="A256" s="80">
        <v>2020503</v>
      </c>
      <c r="B256" s="80" t="s">
        <v>227</v>
      </c>
      <c r="C256" s="82"/>
      <c r="D256" s="82"/>
      <c r="E256" s="82">
        <v>0</v>
      </c>
      <c r="F256" s="83"/>
    </row>
    <row r="257" spans="1:6" ht="14.25">
      <c r="A257" s="80">
        <v>2020504</v>
      </c>
      <c r="B257" s="80" t="s">
        <v>228</v>
      </c>
      <c r="C257" s="82"/>
      <c r="D257" s="82"/>
      <c r="E257" s="82">
        <v>0</v>
      </c>
      <c r="F257" s="83"/>
    </row>
    <row r="258" spans="1:6" ht="14.25">
      <c r="A258" s="80">
        <v>2020505</v>
      </c>
      <c r="B258" s="80" t="s">
        <v>229</v>
      </c>
      <c r="C258" s="82"/>
      <c r="D258" s="82"/>
      <c r="E258" s="82">
        <v>0</v>
      </c>
      <c r="F258" s="83"/>
    </row>
    <row r="259" spans="1:6" ht="14.25">
      <c r="A259" s="80">
        <v>2020599</v>
      </c>
      <c r="B259" s="80" t="s">
        <v>230</v>
      </c>
      <c r="C259" s="82"/>
      <c r="D259" s="82"/>
      <c r="E259" s="82">
        <v>0</v>
      </c>
      <c r="F259" s="83"/>
    </row>
    <row r="260" spans="1:6" ht="14.25">
      <c r="A260" s="80">
        <v>20206</v>
      </c>
      <c r="B260" s="80" t="s">
        <v>231</v>
      </c>
      <c r="C260" s="82">
        <f>C261</f>
        <v>0</v>
      </c>
      <c r="D260" s="82">
        <f>D261</f>
        <v>0</v>
      </c>
      <c r="E260" s="82">
        <v>0</v>
      </c>
      <c r="F260" s="83"/>
    </row>
    <row r="261" spans="1:6" ht="14.25">
      <c r="A261" s="80">
        <v>2020601</v>
      </c>
      <c r="B261" s="80" t="s">
        <v>232</v>
      </c>
      <c r="C261" s="82"/>
      <c r="D261" s="82"/>
      <c r="E261" s="82">
        <v>0</v>
      </c>
      <c r="F261" s="83"/>
    </row>
    <row r="262" spans="1:6" ht="14.25">
      <c r="A262" s="80">
        <v>20207</v>
      </c>
      <c r="B262" s="80" t="s">
        <v>233</v>
      </c>
      <c r="C262" s="82">
        <f>SUM(C263:C266)</f>
        <v>0</v>
      </c>
      <c r="D262" s="82">
        <f>SUM(D263:D266)</f>
        <v>0</v>
      </c>
      <c r="E262" s="82">
        <v>0</v>
      </c>
      <c r="F262" s="83"/>
    </row>
    <row r="263" spans="1:6" ht="14.25">
      <c r="A263" s="80">
        <v>2020701</v>
      </c>
      <c r="B263" s="80" t="s">
        <v>234</v>
      </c>
      <c r="C263" s="82"/>
      <c r="D263" s="82"/>
      <c r="E263" s="82">
        <v>0</v>
      </c>
      <c r="F263" s="83"/>
    </row>
    <row r="264" spans="1:6" ht="14.25">
      <c r="A264" s="80">
        <v>2020702</v>
      </c>
      <c r="B264" s="80" t="s">
        <v>235</v>
      </c>
      <c r="C264" s="82"/>
      <c r="D264" s="82"/>
      <c r="E264" s="82">
        <v>0</v>
      </c>
      <c r="F264" s="83"/>
    </row>
    <row r="265" spans="1:6" ht="14.25">
      <c r="A265" s="80">
        <v>2020703</v>
      </c>
      <c r="B265" s="80" t="s">
        <v>236</v>
      </c>
      <c r="C265" s="82"/>
      <c r="D265" s="82"/>
      <c r="E265" s="82">
        <v>0</v>
      </c>
      <c r="F265" s="83"/>
    </row>
    <row r="266" spans="1:6" ht="14.25">
      <c r="A266" s="80">
        <v>2020799</v>
      </c>
      <c r="B266" s="80" t="s">
        <v>237</v>
      </c>
      <c r="C266" s="82"/>
      <c r="D266" s="82"/>
      <c r="E266" s="82">
        <v>0</v>
      </c>
      <c r="F266" s="83"/>
    </row>
    <row r="267" spans="1:6" ht="14.25">
      <c r="A267" s="80">
        <v>20208</v>
      </c>
      <c r="B267" s="80" t="s">
        <v>238</v>
      </c>
      <c r="C267" s="82">
        <f>SUM(C268:C272)</f>
        <v>0</v>
      </c>
      <c r="D267" s="82">
        <f>SUM(D268:D272)</f>
        <v>0</v>
      </c>
      <c r="E267" s="82">
        <v>0</v>
      </c>
      <c r="F267" s="83"/>
    </row>
    <row r="268" spans="1:6" ht="14.25">
      <c r="A268" s="80">
        <v>2020801</v>
      </c>
      <c r="B268" s="80" t="s">
        <v>84</v>
      </c>
      <c r="C268" s="82"/>
      <c r="D268" s="82"/>
      <c r="E268" s="82">
        <v>0</v>
      </c>
      <c r="F268" s="83"/>
    </row>
    <row r="269" spans="1:6" ht="14.25">
      <c r="A269" s="80">
        <v>2020802</v>
      </c>
      <c r="B269" s="80" t="s">
        <v>85</v>
      </c>
      <c r="C269" s="82"/>
      <c r="D269" s="82"/>
      <c r="E269" s="82">
        <v>0</v>
      </c>
      <c r="F269" s="83"/>
    </row>
    <row r="270" spans="1:6" ht="14.25">
      <c r="A270" s="80">
        <v>2020803</v>
      </c>
      <c r="B270" s="80" t="s">
        <v>86</v>
      </c>
      <c r="C270" s="82"/>
      <c r="D270" s="82"/>
      <c r="E270" s="82">
        <v>0</v>
      </c>
      <c r="F270" s="83"/>
    </row>
    <row r="271" spans="1:6" ht="14.25">
      <c r="A271" s="80">
        <v>2020850</v>
      </c>
      <c r="B271" s="80" t="s">
        <v>93</v>
      </c>
      <c r="C271" s="82"/>
      <c r="D271" s="82"/>
      <c r="E271" s="82">
        <v>0</v>
      </c>
      <c r="F271" s="83"/>
    </row>
    <row r="272" spans="1:6" ht="14.25">
      <c r="A272" s="80">
        <v>2020899</v>
      </c>
      <c r="B272" s="80" t="s">
        <v>239</v>
      </c>
      <c r="C272" s="82"/>
      <c r="D272" s="82"/>
      <c r="E272" s="82">
        <v>0</v>
      </c>
      <c r="F272" s="83"/>
    </row>
    <row r="273" spans="1:6" ht="14.25">
      <c r="A273" s="80">
        <v>20299</v>
      </c>
      <c r="B273" s="80" t="s">
        <v>240</v>
      </c>
      <c r="C273" s="82">
        <f>C274</f>
        <v>0</v>
      </c>
      <c r="D273" s="82">
        <f>D274</f>
        <v>0</v>
      </c>
      <c r="E273" s="81">
        <v>0</v>
      </c>
      <c r="F273" s="83"/>
    </row>
    <row r="274" spans="1:6" ht="14.25">
      <c r="A274" s="80">
        <v>2029999</v>
      </c>
      <c r="B274" s="80" t="s">
        <v>241</v>
      </c>
      <c r="C274" s="82"/>
      <c r="D274" s="82"/>
      <c r="E274" s="82">
        <v>0</v>
      </c>
      <c r="F274" s="83"/>
    </row>
    <row r="275" spans="1:6" ht="14.25">
      <c r="A275" s="80">
        <v>203</v>
      </c>
      <c r="B275" s="80" t="s">
        <v>242</v>
      </c>
      <c r="C275" s="82">
        <f>SUM(C276,C280,C282,C284,C292)</f>
        <v>250</v>
      </c>
      <c r="D275" s="82">
        <f>SUM(D276,D280,D282,D284,D292)</f>
        <v>250</v>
      </c>
      <c r="E275" s="84">
        <v>250</v>
      </c>
      <c r="F275" s="83">
        <f>(E275/D275)*100</f>
        <v>100</v>
      </c>
    </row>
    <row r="276" spans="1:6" ht="14.25">
      <c r="A276" s="80">
        <v>20301</v>
      </c>
      <c r="B276" s="80" t="s">
        <v>243</v>
      </c>
      <c r="C276" s="82">
        <f>SUM(C277:C279)</f>
        <v>0</v>
      </c>
      <c r="D276" s="82">
        <f>SUM(D277:D279)</f>
        <v>0</v>
      </c>
      <c r="E276" s="82">
        <v>0</v>
      </c>
      <c r="F276" s="83"/>
    </row>
    <row r="277" spans="1:6" ht="14.25">
      <c r="A277" s="80">
        <v>2030101</v>
      </c>
      <c r="B277" s="80" t="s">
        <v>244</v>
      </c>
      <c r="C277" s="82"/>
      <c r="D277" s="82"/>
      <c r="E277" s="82">
        <v>0</v>
      </c>
      <c r="F277" s="83"/>
    </row>
    <row r="278" spans="1:6" ht="14.25">
      <c r="A278" s="80">
        <v>2030102</v>
      </c>
      <c r="B278" s="80" t="s">
        <v>245</v>
      </c>
      <c r="C278" s="82"/>
      <c r="D278" s="82"/>
      <c r="E278" s="82">
        <v>0</v>
      </c>
      <c r="F278" s="83"/>
    </row>
    <row r="279" spans="1:6" ht="14.25">
      <c r="A279" s="80">
        <v>2030199</v>
      </c>
      <c r="B279" s="80" t="s">
        <v>246</v>
      </c>
      <c r="C279" s="82"/>
      <c r="D279" s="82"/>
      <c r="E279" s="82">
        <v>0</v>
      </c>
      <c r="F279" s="83"/>
    </row>
    <row r="280" spans="1:6" ht="14.25">
      <c r="A280" s="80">
        <v>20304</v>
      </c>
      <c r="B280" s="80" t="s">
        <v>247</v>
      </c>
      <c r="C280" s="82">
        <f>C281</f>
        <v>0</v>
      </c>
      <c r="D280" s="82">
        <f>D281</f>
        <v>0</v>
      </c>
      <c r="E280" s="82">
        <v>0</v>
      </c>
      <c r="F280" s="83"/>
    </row>
    <row r="281" spans="1:6" ht="14.25">
      <c r="A281" s="80">
        <v>2030401</v>
      </c>
      <c r="B281" s="80" t="s">
        <v>248</v>
      </c>
      <c r="C281" s="82"/>
      <c r="D281" s="82"/>
      <c r="E281" s="82">
        <v>0</v>
      </c>
      <c r="F281" s="83"/>
    </row>
    <row r="282" spans="1:6" ht="14.25">
      <c r="A282" s="80">
        <v>20305</v>
      </c>
      <c r="B282" s="80" t="s">
        <v>249</v>
      </c>
      <c r="C282" s="82">
        <f>C283</f>
        <v>0</v>
      </c>
      <c r="D282" s="82">
        <f>D283</f>
        <v>0</v>
      </c>
      <c r="E282" s="82">
        <v>0</v>
      </c>
      <c r="F282" s="83"/>
    </row>
    <row r="283" spans="1:6" ht="14.25">
      <c r="A283" s="80">
        <v>2030501</v>
      </c>
      <c r="B283" s="80" t="s">
        <v>250</v>
      </c>
      <c r="C283" s="82"/>
      <c r="D283" s="82"/>
      <c r="E283" s="82">
        <v>0</v>
      </c>
      <c r="F283" s="83"/>
    </row>
    <row r="284" spans="1:6" ht="14.25">
      <c r="A284" s="80">
        <v>20306</v>
      </c>
      <c r="B284" s="80" t="s">
        <v>251</v>
      </c>
      <c r="C284" s="82">
        <f>SUM(C285:C291)</f>
        <v>250</v>
      </c>
      <c r="D284" s="82">
        <f>SUM(D285:D291)</f>
        <v>250</v>
      </c>
      <c r="E284" s="81">
        <v>250</v>
      </c>
      <c r="F284" s="83">
        <f>(E284/D284)*100</f>
        <v>100</v>
      </c>
    </row>
    <row r="285" spans="1:6" ht="14.25">
      <c r="A285" s="80">
        <v>2030601</v>
      </c>
      <c r="B285" s="80" t="s">
        <v>252</v>
      </c>
      <c r="C285" s="82"/>
      <c r="D285" s="82"/>
      <c r="E285" s="82">
        <v>0</v>
      </c>
      <c r="F285" s="83"/>
    </row>
    <row r="286" spans="1:6" ht="14.25">
      <c r="A286" s="80">
        <v>2030602</v>
      </c>
      <c r="B286" s="80" t="s">
        <v>253</v>
      </c>
      <c r="C286" s="82"/>
      <c r="D286" s="82"/>
      <c r="E286" s="82">
        <v>0</v>
      </c>
      <c r="F286" s="83"/>
    </row>
    <row r="287" spans="1:6" ht="14.25">
      <c r="A287" s="80">
        <v>2030603</v>
      </c>
      <c r="B287" s="80" t="s">
        <v>254</v>
      </c>
      <c r="C287" s="82"/>
      <c r="D287" s="82"/>
      <c r="E287" s="82">
        <v>0</v>
      </c>
      <c r="F287" s="83"/>
    </row>
    <row r="288" spans="1:6" ht="14.25">
      <c r="A288" s="80">
        <v>2030604</v>
      </c>
      <c r="B288" s="80" t="s">
        <v>255</v>
      </c>
      <c r="C288" s="82"/>
      <c r="D288" s="82"/>
      <c r="E288" s="82">
        <v>0</v>
      </c>
      <c r="F288" s="83"/>
    </row>
    <row r="289" spans="1:6" ht="14.25">
      <c r="A289" s="80">
        <v>2030607</v>
      </c>
      <c r="B289" s="80" t="s">
        <v>256</v>
      </c>
      <c r="C289" s="82">
        <v>250</v>
      </c>
      <c r="D289" s="82">
        <v>250</v>
      </c>
      <c r="E289" s="82">
        <v>250</v>
      </c>
      <c r="F289" s="83">
        <f>(E289/D289)*100</f>
        <v>100</v>
      </c>
    </row>
    <row r="290" spans="1:6" ht="14.25">
      <c r="A290" s="80">
        <v>2030608</v>
      </c>
      <c r="B290" s="80" t="s">
        <v>257</v>
      </c>
      <c r="C290" s="82"/>
      <c r="D290" s="82"/>
      <c r="E290" s="82">
        <v>0</v>
      </c>
      <c r="F290" s="83"/>
    </row>
    <row r="291" spans="1:6" ht="14.25">
      <c r="A291" s="80">
        <v>2030699</v>
      </c>
      <c r="B291" s="80" t="s">
        <v>258</v>
      </c>
      <c r="C291" s="82"/>
      <c r="D291" s="82"/>
      <c r="E291" s="82">
        <v>0</v>
      </c>
      <c r="F291" s="83"/>
    </row>
    <row r="292" spans="1:6" ht="14.25">
      <c r="A292" s="80">
        <v>20399</v>
      </c>
      <c r="B292" s="80" t="s">
        <v>259</v>
      </c>
      <c r="C292" s="82">
        <f>C293</f>
        <v>0</v>
      </c>
      <c r="D292" s="82">
        <f>D293</f>
        <v>0</v>
      </c>
      <c r="E292" s="82">
        <v>0</v>
      </c>
      <c r="F292" s="83"/>
    </row>
    <row r="293" spans="1:6" ht="14.25">
      <c r="A293" s="80">
        <v>2039999</v>
      </c>
      <c r="B293" s="80" t="s">
        <v>260</v>
      </c>
      <c r="C293" s="82"/>
      <c r="D293" s="82"/>
      <c r="E293" s="82">
        <v>0</v>
      </c>
      <c r="F293" s="83"/>
    </row>
    <row r="294" spans="1:6" ht="14.25">
      <c r="A294" s="80">
        <v>204</v>
      </c>
      <c r="B294" s="80" t="s">
        <v>261</v>
      </c>
      <c r="C294" s="82">
        <f>C295+C298+C309+C316+C324+C333+C347+C357+C367+C375+C381</f>
        <v>56582</v>
      </c>
      <c r="D294" s="82">
        <f>D295+D298+D309+D316+D324+D333+D347+D357+D367+D375+D381</f>
        <v>56160</v>
      </c>
      <c r="E294" s="82">
        <v>52933</v>
      </c>
      <c r="F294" s="83">
        <f>(E294/D294)*100</f>
        <v>94.25391737891738</v>
      </c>
    </row>
    <row r="295" spans="1:6" ht="14.25">
      <c r="A295" s="80">
        <v>20401</v>
      </c>
      <c r="B295" s="80" t="s">
        <v>262</v>
      </c>
      <c r="C295" s="82">
        <f>SUM(C296:C297)</f>
        <v>0</v>
      </c>
      <c r="D295" s="82">
        <f>SUM(D296:D297)</f>
        <v>0</v>
      </c>
      <c r="E295" s="82">
        <v>0</v>
      </c>
      <c r="F295" s="83"/>
    </row>
    <row r="296" spans="1:6" ht="14.25">
      <c r="A296" s="80">
        <v>2040101</v>
      </c>
      <c r="B296" s="80" t="s">
        <v>263</v>
      </c>
      <c r="C296" s="82"/>
      <c r="D296" s="82"/>
      <c r="E296" s="82">
        <v>0</v>
      </c>
      <c r="F296" s="83"/>
    </row>
    <row r="297" spans="1:6" ht="14.25">
      <c r="A297" s="80">
        <v>2040199</v>
      </c>
      <c r="B297" s="80" t="s">
        <v>264</v>
      </c>
      <c r="C297" s="82"/>
      <c r="D297" s="82"/>
      <c r="E297" s="82">
        <v>0</v>
      </c>
      <c r="F297" s="83"/>
    </row>
    <row r="298" spans="1:6" ht="14.25">
      <c r="A298" s="80">
        <v>20402</v>
      </c>
      <c r="B298" s="80" t="s">
        <v>265</v>
      </c>
      <c r="C298" s="82">
        <f>SUM(C299:C308)</f>
        <v>44533</v>
      </c>
      <c r="D298" s="82">
        <f>SUM(D299:D308)</f>
        <v>43755</v>
      </c>
      <c r="E298" s="82">
        <v>41116</v>
      </c>
      <c r="F298" s="83">
        <f>(E298/D298)*100</f>
        <v>93.96868929265226</v>
      </c>
    </row>
    <row r="299" spans="1:6" ht="14.25">
      <c r="A299" s="80">
        <v>2040201</v>
      </c>
      <c r="B299" s="80" t="s">
        <v>84</v>
      </c>
      <c r="C299" s="82">
        <v>31126</v>
      </c>
      <c r="D299" s="82">
        <v>29287</v>
      </c>
      <c r="E299" s="82">
        <v>27828</v>
      </c>
      <c r="F299" s="83">
        <f>(E299/D299)*100</f>
        <v>95.01826749069554</v>
      </c>
    </row>
    <row r="300" spans="1:6" ht="14.25">
      <c r="A300" s="80">
        <v>2040202</v>
      </c>
      <c r="B300" s="80" t="s">
        <v>85</v>
      </c>
      <c r="C300" s="82">
        <v>4500</v>
      </c>
      <c r="D300" s="82">
        <v>3194</v>
      </c>
      <c r="E300" s="82">
        <v>2887</v>
      </c>
      <c r="F300" s="83">
        <f>(E300/D300)*100</f>
        <v>90.3882279273638</v>
      </c>
    </row>
    <row r="301" spans="1:6" ht="14.25">
      <c r="A301" s="80">
        <v>2040203</v>
      </c>
      <c r="B301" s="80" t="s">
        <v>86</v>
      </c>
      <c r="C301" s="82"/>
      <c r="D301" s="82"/>
      <c r="E301" s="82">
        <v>0</v>
      </c>
      <c r="F301" s="83"/>
    </row>
    <row r="302" spans="1:6" ht="14.25">
      <c r="A302" s="80">
        <v>2040219</v>
      </c>
      <c r="B302" s="80" t="s">
        <v>125</v>
      </c>
      <c r="C302" s="82">
        <v>1853</v>
      </c>
      <c r="D302" s="82">
        <v>1883</v>
      </c>
      <c r="E302" s="82">
        <v>1963</v>
      </c>
      <c r="F302" s="83">
        <f>(E302/D302)*100</f>
        <v>104.24853956452469</v>
      </c>
    </row>
    <row r="303" spans="1:6" ht="14.25">
      <c r="A303" s="80">
        <v>2040220</v>
      </c>
      <c r="B303" s="80" t="s">
        <v>266</v>
      </c>
      <c r="C303" s="82">
        <v>4404</v>
      </c>
      <c r="D303" s="82">
        <v>6321</v>
      </c>
      <c r="E303" s="82">
        <v>5741</v>
      </c>
      <c r="F303" s="83">
        <f>(E303/D303)*100</f>
        <v>90.82423667141275</v>
      </c>
    </row>
    <row r="304" spans="1:6" ht="14.25">
      <c r="A304" s="80">
        <v>2040221</v>
      </c>
      <c r="B304" s="80" t="s">
        <v>267</v>
      </c>
      <c r="C304" s="82">
        <v>120</v>
      </c>
      <c r="D304" s="82">
        <v>120</v>
      </c>
      <c r="E304" s="82">
        <v>106</v>
      </c>
      <c r="F304" s="83">
        <f>(E304/D304)*100</f>
        <v>88.33333333333333</v>
      </c>
    </row>
    <row r="305" spans="1:6" ht="14.25">
      <c r="A305" s="80">
        <v>2040222</v>
      </c>
      <c r="B305" s="80" t="s">
        <v>268</v>
      </c>
      <c r="C305" s="82">
        <v>233</v>
      </c>
      <c r="D305" s="82">
        <v>233</v>
      </c>
      <c r="E305" s="82">
        <v>233</v>
      </c>
      <c r="F305" s="83">
        <f>(E305/D305)*100</f>
        <v>100</v>
      </c>
    </row>
    <row r="306" spans="1:6" ht="14.25">
      <c r="A306" s="80">
        <v>2040223</v>
      </c>
      <c r="B306" s="80" t="s">
        <v>269</v>
      </c>
      <c r="C306" s="82"/>
      <c r="D306" s="82"/>
      <c r="E306" s="82">
        <v>0</v>
      </c>
      <c r="F306" s="83"/>
    </row>
    <row r="307" spans="1:6" ht="14.25">
      <c r="A307" s="80">
        <v>2040250</v>
      </c>
      <c r="B307" s="80" t="s">
        <v>93</v>
      </c>
      <c r="C307" s="82"/>
      <c r="D307" s="82"/>
      <c r="E307" s="82">
        <v>0</v>
      </c>
      <c r="F307" s="83"/>
    </row>
    <row r="308" spans="1:6" ht="14.25">
      <c r="A308" s="80">
        <v>2040299</v>
      </c>
      <c r="B308" s="80" t="s">
        <v>270</v>
      </c>
      <c r="C308" s="82">
        <v>2297</v>
      </c>
      <c r="D308" s="82">
        <v>2717</v>
      </c>
      <c r="E308" s="82">
        <v>2358</v>
      </c>
      <c r="F308" s="83">
        <f>(E308/D308)*100</f>
        <v>86.7868973132131</v>
      </c>
    </row>
    <row r="309" spans="1:6" ht="14.25">
      <c r="A309" s="80">
        <v>20403</v>
      </c>
      <c r="B309" s="80" t="s">
        <v>271</v>
      </c>
      <c r="C309" s="82">
        <f>SUM(C310:C315)</f>
        <v>0</v>
      </c>
      <c r="D309" s="82">
        <f>SUM(D310:D315)</f>
        <v>0</v>
      </c>
      <c r="E309" s="82">
        <v>0</v>
      </c>
      <c r="F309" s="83"/>
    </row>
    <row r="310" spans="1:6" ht="14.25">
      <c r="A310" s="80">
        <v>2040301</v>
      </c>
      <c r="B310" s="80" t="s">
        <v>84</v>
      </c>
      <c r="C310" s="82"/>
      <c r="D310" s="82"/>
      <c r="E310" s="82">
        <v>0</v>
      </c>
      <c r="F310" s="83"/>
    </row>
    <row r="311" spans="1:6" ht="14.25">
      <c r="A311" s="80">
        <v>2040302</v>
      </c>
      <c r="B311" s="80" t="s">
        <v>85</v>
      </c>
      <c r="C311" s="82"/>
      <c r="D311" s="82"/>
      <c r="E311" s="82">
        <v>0</v>
      </c>
      <c r="F311" s="83"/>
    </row>
    <row r="312" spans="1:6" ht="14.25">
      <c r="A312" s="80">
        <v>2040303</v>
      </c>
      <c r="B312" s="80" t="s">
        <v>86</v>
      </c>
      <c r="C312" s="82"/>
      <c r="D312" s="82"/>
      <c r="E312" s="82">
        <v>0</v>
      </c>
      <c r="F312" s="83"/>
    </row>
    <row r="313" spans="1:6" ht="14.25">
      <c r="A313" s="80">
        <v>2040304</v>
      </c>
      <c r="B313" s="80" t="s">
        <v>272</v>
      </c>
      <c r="C313" s="82"/>
      <c r="D313" s="82"/>
      <c r="E313" s="82">
        <v>0</v>
      </c>
      <c r="F313" s="83"/>
    </row>
    <row r="314" spans="1:6" ht="14.25">
      <c r="A314" s="80">
        <v>2040350</v>
      </c>
      <c r="B314" s="80" t="s">
        <v>93</v>
      </c>
      <c r="C314" s="82"/>
      <c r="D314" s="82"/>
      <c r="E314" s="82">
        <v>0</v>
      </c>
      <c r="F314" s="83"/>
    </row>
    <row r="315" spans="1:6" ht="14.25">
      <c r="A315" s="80">
        <v>2040399</v>
      </c>
      <c r="B315" s="80" t="s">
        <v>273</v>
      </c>
      <c r="C315" s="82"/>
      <c r="D315" s="82"/>
      <c r="E315" s="82">
        <v>0</v>
      </c>
      <c r="F315" s="83"/>
    </row>
    <row r="316" spans="1:6" ht="14.25">
      <c r="A316" s="80">
        <v>20404</v>
      </c>
      <c r="B316" s="80" t="s">
        <v>274</v>
      </c>
      <c r="C316" s="82">
        <f>SUM(C317:C323)</f>
        <v>3053</v>
      </c>
      <c r="D316" s="82">
        <f>SUM(D317:D323)</f>
        <v>3129</v>
      </c>
      <c r="E316" s="82">
        <v>2861</v>
      </c>
      <c r="F316" s="83">
        <f>(E316/D316)*100</f>
        <v>91.43496324704378</v>
      </c>
    </row>
    <row r="317" spans="1:6" ht="14.25">
      <c r="A317" s="80">
        <v>2040401</v>
      </c>
      <c r="B317" s="80" t="s">
        <v>84</v>
      </c>
      <c r="C317" s="82">
        <v>2367</v>
      </c>
      <c r="D317" s="82">
        <v>2422</v>
      </c>
      <c r="E317" s="82">
        <v>2207</v>
      </c>
      <c r="F317" s="83">
        <f>(E317/D317)*100</f>
        <v>91.12303881090008</v>
      </c>
    </row>
    <row r="318" spans="1:6" ht="14.25">
      <c r="A318" s="80">
        <v>2040402</v>
      </c>
      <c r="B318" s="80" t="s">
        <v>85</v>
      </c>
      <c r="C318" s="82">
        <v>535</v>
      </c>
      <c r="D318" s="82">
        <v>553</v>
      </c>
      <c r="E318" s="82">
        <v>507</v>
      </c>
      <c r="F318" s="83">
        <f>(E318/D318)*100</f>
        <v>91.68173598553345</v>
      </c>
    </row>
    <row r="319" spans="1:6" ht="14.25">
      <c r="A319" s="80">
        <v>2040403</v>
      </c>
      <c r="B319" s="80" t="s">
        <v>86</v>
      </c>
      <c r="C319" s="82"/>
      <c r="D319" s="82"/>
      <c r="E319" s="82">
        <v>0</v>
      </c>
      <c r="F319" s="83"/>
    </row>
    <row r="320" spans="1:6" ht="14.25">
      <c r="A320" s="80">
        <v>2040409</v>
      </c>
      <c r="B320" s="80" t="s">
        <v>275</v>
      </c>
      <c r="C320" s="82"/>
      <c r="D320" s="82"/>
      <c r="E320" s="82">
        <v>0</v>
      </c>
      <c r="F320" s="83"/>
    </row>
    <row r="321" spans="1:6" ht="14.25">
      <c r="A321" s="80">
        <v>2040410</v>
      </c>
      <c r="B321" s="80" t="s">
        <v>276</v>
      </c>
      <c r="C321" s="82"/>
      <c r="D321" s="82"/>
      <c r="E321" s="82">
        <v>0</v>
      </c>
      <c r="F321" s="83"/>
    </row>
    <row r="322" spans="1:6" ht="14.25">
      <c r="A322" s="80">
        <v>2040450</v>
      </c>
      <c r="B322" s="80" t="s">
        <v>93</v>
      </c>
      <c r="C322" s="82">
        <v>151</v>
      </c>
      <c r="D322" s="82">
        <v>154</v>
      </c>
      <c r="E322" s="82">
        <v>147</v>
      </c>
      <c r="F322" s="83">
        <f>(E322/D322)*100</f>
        <v>95.45454545454545</v>
      </c>
    </row>
    <row r="323" spans="1:6" ht="14.25">
      <c r="A323" s="80">
        <v>2040499</v>
      </c>
      <c r="B323" s="80" t="s">
        <v>277</v>
      </c>
      <c r="C323" s="82"/>
      <c r="D323" s="82"/>
      <c r="E323" s="82">
        <v>0</v>
      </c>
      <c r="F323" s="83"/>
    </row>
    <row r="324" spans="1:6" ht="14.25">
      <c r="A324" s="80">
        <v>20405</v>
      </c>
      <c r="B324" s="80" t="s">
        <v>278</v>
      </c>
      <c r="C324" s="82">
        <f>SUM(C325:C332)</f>
        <v>6249</v>
      </c>
      <c r="D324" s="82">
        <f>SUM(D325:D332)</f>
        <v>6464</v>
      </c>
      <c r="E324" s="82">
        <v>6258</v>
      </c>
      <c r="F324" s="83">
        <f>(E324/D324)*100</f>
        <v>96.8131188118812</v>
      </c>
    </row>
    <row r="325" spans="1:6" ht="14.25">
      <c r="A325" s="80">
        <v>2040501</v>
      </c>
      <c r="B325" s="80" t="s">
        <v>84</v>
      </c>
      <c r="C325" s="82">
        <v>4661</v>
      </c>
      <c r="D325" s="82">
        <v>4755</v>
      </c>
      <c r="E325" s="82">
        <v>4466</v>
      </c>
      <c r="F325" s="83">
        <f>(E325/D325)*100</f>
        <v>93.92218717139853</v>
      </c>
    </row>
    <row r="326" spans="1:6" ht="14.25">
      <c r="A326" s="80">
        <v>2040502</v>
      </c>
      <c r="B326" s="80" t="s">
        <v>85</v>
      </c>
      <c r="C326" s="82">
        <v>875</v>
      </c>
      <c r="D326" s="82">
        <v>846</v>
      </c>
      <c r="E326" s="82">
        <v>937</v>
      </c>
      <c r="F326" s="83">
        <f>(E326/D326)*100</f>
        <v>110.7565011820331</v>
      </c>
    </row>
    <row r="327" spans="1:6" ht="14.25">
      <c r="A327" s="80">
        <v>2040503</v>
      </c>
      <c r="B327" s="80" t="s">
        <v>86</v>
      </c>
      <c r="C327" s="82"/>
      <c r="D327" s="82"/>
      <c r="E327" s="82">
        <v>0</v>
      </c>
      <c r="F327" s="83"/>
    </row>
    <row r="328" spans="1:6" ht="14.25">
      <c r="A328" s="80">
        <v>2040504</v>
      </c>
      <c r="B328" s="80" t="s">
        <v>279</v>
      </c>
      <c r="C328" s="82">
        <v>34</v>
      </c>
      <c r="D328" s="82">
        <v>34</v>
      </c>
      <c r="E328" s="82">
        <v>34</v>
      </c>
      <c r="F328" s="83">
        <f>(E328/D328)*100</f>
        <v>100</v>
      </c>
    </row>
    <row r="329" spans="1:6" ht="14.25">
      <c r="A329" s="80">
        <v>2040505</v>
      </c>
      <c r="B329" s="80" t="s">
        <v>280</v>
      </c>
      <c r="C329" s="82"/>
      <c r="D329" s="82"/>
      <c r="E329" s="82">
        <v>0</v>
      </c>
      <c r="F329" s="83"/>
    </row>
    <row r="330" spans="1:6" ht="14.25">
      <c r="A330" s="80">
        <v>2040506</v>
      </c>
      <c r="B330" s="80" t="s">
        <v>281</v>
      </c>
      <c r="C330" s="82">
        <v>40</v>
      </c>
      <c r="D330" s="82">
        <v>30</v>
      </c>
      <c r="E330" s="82">
        <v>18</v>
      </c>
      <c r="F330" s="83">
        <f aca="true" t="shared" si="2" ref="F330:F335">(E330/D330)*100</f>
        <v>60</v>
      </c>
    </row>
    <row r="331" spans="1:6" ht="14.25">
      <c r="A331" s="80">
        <v>2040550</v>
      </c>
      <c r="B331" s="80" t="s">
        <v>93</v>
      </c>
      <c r="C331" s="82">
        <v>446</v>
      </c>
      <c r="D331" s="82">
        <v>456</v>
      </c>
      <c r="E331" s="82">
        <v>435</v>
      </c>
      <c r="F331" s="83">
        <f t="shared" si="2"/>
        <v>95.39473684210526</v>
      </c>
    </row>
    <row r="332" spans="1:6" ht="14.25">
      <c r="A332" s="80">
        <v>2040599</v>
      </c>
      <c r="B332" s="80" t="s">
        <v>282</v>
      </c>
      <c r="C332" s="82">
        <v>193</v>
      </c>
      <c r="D332" s="82">
        <v>343</v>
      </c>
      <c r="E332" s="82">
        <v>368</v>
      </c>
      <c r="F332" s="83">
        <f t="shared" si="2"/>
        <v>107.28862973760933</v>
      </c>
    </row>
    <row r="333" spans="1:6" ht="14.25">
      <c r="A333" s="80">
        <v>20406</v>
      </c>
      <c r="B333" s="80" t="s">
        <v>283</v>
      </c>
      <c r="C333" s="82">
        <f>SUM(C334:C346)</f>
        <v>2747</v>
      </c>
      <c r="D333" s="82">
        <f>SUM(D334:D346)</f>
        <v>2639</v>
      </c>
      <c r="E333" s="82">
        <v>2529</v>
      </c>
      <c r="F333" s="83">
        <f t="shared" si="2"/>
        <v>95.8317544524441</v>
      </c>
    </row>
    <row r="334" spans="1:6" ht="14.25">
      <c r="A334" s="80">
        <v>2040601</v>
      </c>
      <c r="B334" s="80" t="s">
        <v>84</v>
      </c>
      <c r="C334" s="82">
        <v>1711</v>
      </c>
      <c r="D334" s="82">
        <v>1663</v>
      </c>
      <c r="E334" s="82">
        <v>1641</v>
      </c>
      <c r="F334" s="83">
        <f t="shared" si="2"/>
        <v>98.67708959711365</v>
      </c>
    </row>
    <row r="335" spans="1:6" ht="14.25">
      <c r="A335" s="80">
        <v>2040602</v>
      </c>
      <c r="B335" s="80" t="s">
        <v>85</v>
      </c>
      <c r="C335" s="82">
        <v>280</v>
      </c>
      <c r="D335" s="82">
        <v>226</v>
      </c>
      <c r="E335" s="82">
        <v>220</v>
      </c>
      <c r="F335" s="83">
        <f t="shared" si="2"/>
        <v>97.34513274336283</v>
      </c>
    </row>
    <row r="336" spans="1:6" ht="14.25">
      <c r="A336" s="80">
        <v>2040603</v>
      </c>
      <c r="B336" s="80" t="s">
        <v>86</v>
      </c>
      <c r="C336" s="82"/>
      <c r="D336" s="82"/>
      <c r="E336" s="82">
        <v>0</v>
      </c>
      <c r="F336" s="83"/>
    </row>
    <row r="337" spans="1:6" ht="14.25">
      <c r="A337" s="80">
        <v>2040604</v>
      </c>
      <c r="B337" s="80" t="s">
        <v>284</v>
      </c>
      <c r="C337" s="82">
        <v>7</v>
      </c>
      <c r="D337" s="82">
        <v>22</v>
      </c>
      <c r="E337" s="82">
        <v>9</v>
      </c>
      <c r="F337" s="83">
        <f>(E337/D337)*100</f>
        <v>40.909090909090914</v>
      </c>
    </row>
    <row r="338" spans="1:6" ht="14.25">
      <c r="A338" s="80">
        <v>2040605</v>
      </c>
      <c r="B338" s="80" t="s">
        <v>285</v>
      </c>
      <c r="C338" s="82">
        <v>58</v>
      </c>
      <c r="D338" s="82">
        <v>58</v>
      </c>
      <c r="E338" s="82">
        <v>58</v>
      </c>
      <c r="F338" s="83">
        <f>(E338/D338)*100</f>
        <v>100</v>
      </c>
    </row>
    <row r="339" spans="1:6" ht="14.25">
      <c r="A339" s="80">
        <v>2040606</v>
      </c>
      <c r="B339" s="80" t="s">
        <v>286</v>
      </c>
      <c r="C339" s="82">
        <v>178</v>
      </c>
      <c r="D339" s="82">
        <v>163</v>
      </c>
      <c r="E339" s="82">
        <v>119</v>
      </c>
      <c r="F339" s="83">
        <f>(E339/D339)*100</f>
        <v>73.00613496932516</v>
      </c>
    </row>
    <row r="340" spans="1:6" ht="14.25">
      <c r="A340" s="80">
        <v>2040607</v>
      </c>
      <c r="B340" s="80" t="s">
        <v>287</v>
      </c>
      <c r="C340" s="82">
        <v>280</v>
      </c>
      <c r="D340" s="82">
        <v>280</v>
      </c>
      <c r="E340" s="82">
        <v>271</v>
      </c>
      <c r="F340" s="83">
        <f>(E340/D340)*100</f>
        <v>96.78571428571429</v>
      </c>
    </row>
    <row r="341" spans="1:6" ht="14.25">
      <c r="A341" s="80">
        <v>2040608</v>
      </c>
      <c r="B341" s="80" t="s">
        <v>288</v>
      </c>
      <c r="C341" s="82"/>
      <c r="D341" s="82"/>
      <c r="E341" s="82">
        <v>0</v>
      </c>
      <c r="F341" s="83"/>
    </row>
    <row r="342" spans="1:6" ht="14.25">
      <c r="A342" s="80">
        <v>2040610</v>
      </c>
      <c r="B342" s="80" t="s">
        <v>289</v>
      </c>
      <c r="C342" s="82">
        <v>109</v>
      </c>
      <c r="D342" s="82">
        <v>88</v>
      </c>
      <c r="E342" s="82">
        <v>76</v>
      </c>
      <c r="F342" s="83">
        <f>(E342/D342)*100</f>
        <v>86.36363636363636</v>
      </c>
    </row>
    <row r="343" spans="1:6" ht="14.25">
      <c r="A343" s="80">
        <v>2040612</v>
      </c>
      <c r="B343" s="80" t="s">
        <v>290</v>
      </c>
      <c r="C343" s="82">
        <v>40</v>
      </c>
      <c r="D343" s="82">
        <v>55</v>
      </c>
      <c r="E343" s="82">
        <v>55</v>
      </c>
      <c r="F343" s="83">
        <f>(E343/D343)*100</f>
        <v>100</v>
      </c>
    </row>
    <row r="344" spans="1:6" ht="14.25">
      <c r="A344" s="80">
        <v>2040613</v>
      </c>
      <c r="B344" s="80" t="s">
        <v>125</v>
      </c>
      <c r="C344" s="82"/>
      <c r="D344" s="82"/>
      <c r="E344" s="82">
        <v>0</v>
      </c>
      <c r="F344" s="83"/>
    </row>
    <row r="345" spans="1:6" ht="14.25">
      <c r="A345" s="80">
        <v>2040650</v>
      </c>
      <c r="B345" s="80" t="s">
        <v>93</v>
      </c>
      <c r="C345" s="82">
        <v>84</v>
      </c>
      <c r="D345" s="82">
        <v>84</v>
      </c>
      <c r="E345" s="82">
        <v>80</v>
      </c>
      <c r="F345" s="83">
        <f>(E345/D345)*100</f>
        <v>95.23809523809523</v>
      </c>
    </row>
    <row r="346" spans="1:6" ht="14.25">
      <c r="A346" s="80">
        <v>2040699</v>
      </c>
      <c r="B346" s="80" t="s">
        <v>291</v>
      </c>
      <c r="C346" s="82"/>
      <c r="D346" s="82"/>
      <c r="E346" s="82">
        <v>0</v>
      </c>
      <c r="F346" s="83"/>
    </row>
    <row r="347" spans="1:6" ht="14.25">
      <c r="A347" s="80">
        <v>20407</v>
      </c>
      <c r="B347" s="80" t="s">
        <v>292</v>
      </c>
      <c r="C347" s="82">
        <f>SUM(C348:C356)</f>
        <v>0</v>
      </c>
      <c r="D347" s="82">
        <f>SUM(D348:D356)</f>
        <v>0</v>
      </c>
      <c r="E347" s="82">
        <v>0</v>
      </c>
      <c r="F347" s="83"/>
    </row>
    <row r="348" spans="1:6" ht="14.25">
      <c r="A348" s="80">
        <v>2040701</v>
      </c>
      <c r="B348" s="80" t="s">
        <v>84</v>
      </c>
      <c r="C348" s="82"/>
      <c r="D348" s="82"/>
      <c r="E348" s="82">
        <v>0</v>
      </c>
      <c r="F348" s="83"/>
    </row>
    <row r="349" spans="1:6" ht="14.25">
      <c r="A349" s="80">
        <v>2040702</v>
      </c>
      <c r="B349" s="80" t="s">
        <v>85</v>
      </c>
      <c r="C349" s="82"/>
      <c r="D349" s="82"/>
      <c r="E349" s="82">
        <v>0</v>
      </c>
      <c r="F349" s="83"/>
    </row>
    <row r="350" spans="1:6" ht="14.25">
      <c r="A350" s="80">
        <v>2040703</v>
      </c>
      <c r="B350" s="80" t="s">
        <v>86</v>
      </c>
      <c r="C350" s="82"/>
      <c r="D350" s="82"/>
      <c r="E350" s="82">
        <v>0</v>
      </c>
      <c r="F350" s="83"/>
    </row>
    <row r="351" spans="1:6" ht="14.25">
      <c r="A351" s="80">
        <v>2040704</v>
      </c>
      <c r="B351" s="80" t="s">
        <v>293</v>
      </c>
      <c r="C351" s="82"/>
      <c r="D351" s="82"/>
      <c r="E351" s="82">
        <v>0</v>
      </c>
      <c r="F351" s="83"/>
    </row>
    <row r="352" spans="1:6" ht="14.25">
      <c r="A352" s="80">
        <v>2040705</v>
      </c>
      <c r="B352" s="80" t="s">
        <v>294</v>
      </c>
      <c r="C352" s="82"/>
      <c r="D352" s="82"/>
      <c r="E352" s="82">
        <v>0</v>
      </c>
      <c r="F352" s="83"/>
    </row>
    <row r="353" spans="1:6" ht="14.25">
      <c r="A353" s="80">
        <v>2040706</v>
      </c>
      <c r="B353" s="80" t="s">
        <v>295</v>
      </c>
      <c r="C353" s="82"/>
      <c r="D353" s="82"/>
      <c r="E353" s="82">
        <v>0</v>
      </c>
      <c r="F353" s="83"/>
    </row>
    <row r="354" spans="1:6" ht="14.25">
      <c r="A354" s="80">
        <v>2040707</v>
      </c>
      <c r="B354" s="80" t="s">
        <v>125</v>
      </c>
      <c r="C354" s="82"/>
      <c r="D354" s="82"/>
      <c r="E354" s="82">
        <v>0</v>
      </c>
      <c r="F354" s="83"/>
    </row>
    <row r="355" spans="1:6" ht="14.25">
      <c r="A355" s="80">
        <v>2040750</v>
      </c>
      <c r="B355" s="80" t="s">
        <v>93</v>
      </c>
      <c r="C355" s="82"/>
      <c r="D355" s="82"/>
      <c r="E355" s="82">
        <v>0</v>
      </c>
      <c r="F355" s="83"/>
    </row>
    <row r="356" spans="1:6" ht="14.25">
      <c r="A356" s="80">
        <v>2040799</v>
      </c>
      <c r="B356" s="80" t="s">
        <v>296</v>
      </c>
      <c r="C356" s="82"/>
      <c r="D356" s="82"/>
      <c r="E356" s="82">
        <v>0</v>
      </c>
      <c r="F356" s="83"/>
    </row>
    <row r="357" spans="1:6" ht="14.25">
      <c r="A357" s="80">
        <v>20408</v>
      </c>
      <c r="B357" s="80" t="s">
        <v>297</v>
      </c>
      <c r="C357" s="82">
        <f>SUM(C358:C366)</f>
        <v>0</v>
      </c>
      <c r="D357" s="82">
        <f>SUM(D358:D366)</f>
        <v>0</v>
      </c>
      <c r="E357" s="82">
        <v>0</v>
      </c>
      <c r="F357" s="83"/>
    </row>
    <row r="358" spans="1:6" ht="14.25">
      <c r="A358" s="80">
        <v>2040801</v>
      </c>
      <c r="B358" s="80" t="s">
        <v>84</v>
      </c>
      <c r="C358" s="82"/>
      <c r="D358" s="82"/>
      <c r="E358" s="82">
        <v>0</v>
      </c>
      <c r="F358" s="83"/>
    </row>
    <row r="359" spans="1:6" ht="14.25">
      <c r="A359" s="80">
        <v>2040802</v>
      </c>
      <c r="B359" s="80" t="s">
        <v>85</v>
      </c>
      <c r="C359" s="82"/>
      <c r="D359" s="82"/>
      <c r="E359" s="82">
        <v>0</v>
      </c>
      <c r="F359" s="83"/>
    </row>
    <row r="360" spans="1:6" ht="14.25">
      <c r="A360" s="80">
        <v>2040803</v>
      </c>
      <c r="B360" s="80" t="s">
        <v>86</v>
      </c>
      <c r="C360" s="82"/>
      <c r="D360" s="82"/>
      <c r="E360" s="82">
        <v>0</v>
      </c>
      <c r="F360" s="83"/>
    </row>
    <row r="361" spans="1:6" ht="14.25">
      <c r="A361" s="80">
        <v>2040804</v>
      </c>
      <c r="B361" s="80" t="s">
        <v>298</v>
      </c>
      <c r="C361" s="82"/>
      <c r="D361" s="82"/>
      <c r="E361" s="82">
        <v>0</v>
      </c>
      <c r="F361" s="83"/>
    </row>
    <row r="362" spans="1:6" ht="14.25">
      <c r="A362" s="80">
        <v>2040805</v>
      </c>
      <c r="B362" s="80" t="s">
        <v>299</v>
      </c>
      <c r="C362" s="82"/>
      <c r="D362" s="82"/>
      <c r="E362" s="82">
        <v>0</v>
      </c>
      <c r="F362" s="83"/>
    </row>
    <row r="363" spans="1:6" ht="14.25">
      <c r="A363" s="80">
        <v>2040806</v>
      </c>
      <c r="B363" s="80" t="s">
        <v>300</v>
      </c>
      <c r="C363" s="82"/>
      <c r="D363" s="82"/>
      <c r="E363" s="82">
        <v>0</v>
      </c>
      <c r="F363" s="83"/>
    </row>
    <row r="364" spans="1:6" ht="14.25">
      <c r="A364" s="80">
        <v>2040807</v>
      </c>
      <c r="B364" s="80" t="s">
        <v>125</v>
      </c>
      <c r="C364" s="82"/>
      <c r="D364" s="82"/>
      <c r="E364" s="82">
        <v>0</v>
      </c>
      <c r="F364" s="83"/>
    </row>
    <row r="365" spans="1:6" ht="14.25">
      <c r="A365" s="80">
        <v>2040850</v>
      </c>
      <c r="B365" s="80" t="s">
        <v>93</v>
      </c>
      <c r="C365" s="82"/>
      <c r="D365" s="82"/>
      <c r="E365" s="82">
        <v>0</v>
      </c>
      <c r="F365" s="83"/>
    </row>
    <row r="366" spans="1:6" ht="14.25">
      <c r="A366" s="80">
        <v>2040899</v>
      </c>
      <c r="B366" s="80" t="s">
        <v>301</v>
      </c>
      <c r="C366" s="82"/>
      <c r="D366" s="82"/>
      <c r="E366" s="82">
        <v>0</v>
      </c>
      <c r="F366" s="83"/>
    </row>
    <row r="367" spans="1:6" ht="14.25">
      <c r="A367" s="80">
        <v>20409</v>
      </c>
      <c r="B367" s="80" t="s">
        <v>302</v>
      </c>
      <c r="C367" s="82">
        <f>SUM(C368:C374)</f>
        <v>0</v>
      </c>
      <c r="D367" s="82">
        <f>SUM(D368:D374)</f>
        <v>0</v>
      </c>
      <c r="E367" s="84">
        <v>0</v>
      </c>
      <c r="F367" s="83"/>
    </row>
    <row r="368" spans="1:6" ht="14.25">
      <c r="A368" s="80">
        <v>2040901</v>
      </c>
      <c r="B368" s="80" t="s">
        <v>84</v>
      </c>
      <c r="C368" s="82"/>
      <c r="D368" s="82"/>
      <c r="E368" s="82">
        <v>0</v>
      </c>
      <c r="F368" s="83"/>
    </row>
    <row r="369" spans="1:6" ht="14.25">
      <c r="A369" s="80">
        <v>2040902</v>
      </c>
      <c r="B369" s="80" t="s">
        <v>85</v>
      </c>
      <c r="C369" s="82"/>
      <c r="D369" s="82"/>
      <c r="E369" s="82">
        <v>0</v>
      </c>
      <c r="F369" s="83"/>
    </row>
    <row r="370" spans="1:6" ht="14.25">
      <c r="A370" s="80">
        <v>2040903</v>
      </c>
      <c r="B370" s="80" t="s">
        <v>86</v>
      </c>
      <c r="C370" s="82"/>
      <c r="D370" s="82"/>
      <c r="E370" s="82">
        <v>0</v>
      </c>
      <c r="F370" s="83"/>
    </row>
    <row r="371" spans="1:6" ht="14.25">
      <c r="A371" s="80">
        <v>2040904</v>
      </c>
      <c r="B371" s="80" t="s">
        <v>303</v>
      </c>
      <c r="C371" s="82"/>
      <c r="D371" s="82"/>
      <c r="E371" s="82">
        <v>0</v>
      </c>
      <c r="F371" s="83"/>
    </row>
    <row r="372" spans="1:6" ht="14.25">
      <c r="A372" s="80">
        <v>2040905</v>
      </c>
      <c r="B372" s="80" t="s">
        <v>304</v>
      </c>
      <c r="C372" s="82"/>
      <c r="D372" s="82"/>
      <c r="E372" s="82">
        <v>0</v>
      </c>
      <c r="F372" s="83"/>
    </row>
    <row r="373" spans="1:6" ht="14.25">
      <c r="A373" s="80">
        <v>2040950</v>
      </c>
      <c r="B373" s="80" t="s">
        <v>93</v>
      </c>
      <c r="C373" s="82"/>
      <c r="D373" s="82"/>
      <c r="E373" s="82">
        <v>0</v>
      </c>
      <c r="F373" s="83"/>
    </row>
    <row r="374" spans="1:6" ht="14.25">
      <c r="A374" s="80">
        <v>2040999</v>
      </c>
      <c r="B374" s="80" t="s">
        <v>305</v>
      </c>
      <c r="C374" s="82"/>
      <c r="D374" s="82"/>
      <c r="E374" s="82">
        <v>0</v>
      </c>
      <c r="F374" s="83"/>
    </row>
    <row r="375" spans="1:6" ht="14.25">
      <c r="A375" s="80">
        <v>20410</v>
      </c>
      <c r="B375" s="80" t="s">
        <v>306</v>
      </c>
      <c r="C375" s="82">
        <f>SUM(C376:C380)</f>
        <v>0</v>
      </c>
      <c r="D375" s="82">
        <f>SUM(D376:D380)</f>
        <v>0</v>
      </c>
      <c r="E375" s="82">
        <v>0</v>
      </c>
      <c r="F375" s="83"/>
    </row>
    <row r="376" spans="1:6" ht="14.25">
      <c r="A376" s="80">
        <v>2041001</v>
      </c>
      <c r="B376" s="80" t="s">
        <v>84</v>
      </c>
      <c r="C376" s="82"/>
      <c r="D376" s="82"/>
      <c r="E376" s="82">
        <v>0</v>
      </c>
      <c r="F376" s="83"/>
    </row>
    <row r="377" spans="1:6" ht="14.25">
      <c r="A377" s="80">
        <v>2041002</v>
      </c>
      <c r="B377" s="80" t="s">
        <v>85</v>
      </c>
      <c r="C377" s="82"/>
      <c r="D377" s="82"/>
      <c r="E377" s="82">
        <v>0</v>
      </c>
      <c r="F377" s="83"/>
    </row>
    <row r="378" spans="1:6" ht="14.25">
      <c r="A378" s="80">
        <v>2041006</v>
      </c>
      <c r="B378" s="80" t="s">
        <v>125</v>
      </c>
      <c r="C378" s="82"/>
      <c r="D378" s="82"/>
      <c r="E378" s="82">
        <v>0</v>
      </c>
      <c r="F378" s="83"/>
    </row>
    <row r="379" spans="1:6" ht="14.25">
      <c r="A379" s="80">
        <v>2041007</v>
      </c>
      <c r="B379" s="80" t="s">
        <v>307</v>
      </c>
      <c r="C379" s="82"/>
      <c r="D379" s="82"/>
      <c r="E379" s="82">
        <v>0</v>
      </c>
      <c r="F379" s="83"/>
    </row>
    <row r="380" spans="1:6" ht="14.25">
      <c r="A380" s="80">
        <v>2041099</v>
      </c>
      <c r="B380" s="80" t="s">
        <v>308</v>
      </c>
      <c r="C380" s="82"/>
      <c r="D380" s="82"/>
      <c r="E380" s="82">
        <v>0</v>
      </c>
      <c r="F380" s="83"/>
    </row>
    <row r="381" spans="1:6" ht="14.25">
      <c r="A381" s="80">
        <v>20499</v>
      </c>
      <c r="B381" s="80" t="s">
        <v>309</v>
      </c>
      <c r="C381" s="82">
        <f>C382+C383</f>
        <v>0</v>
      </c>
      <c r="D381" s="82">
        <f>D382+D383</f>
        <v>173</v>
      </c>
      <c r="E381" s="82">
        <v>169</v>
      </c>
      <c r="F381" s="83">
        <f>(E381/D381)*100</f>
        <v>97.6878612716763</v>
      </c>
    </row>
    <row r="382" spans="1:6" ht="14.25">
      <c r="A382" s="80">
        <v>2049902</v>
      </c>
      <c r="B382" s="80" t="s">
        <v>310</v>
      </c>
      <c r="C382" s="82"/>
      <c r="D382" s="82"/>
      <c r="E382" s="82">
        <v>0</v>
      </c>
      <c r="F382" s="83"/>
    </row>
    <row r="383" spans="1:6" ht="14.25">
      <c r="A383" s="80">
        <v>2049999</v>
      </c>
      <c r="B383" s="80" t="s">
        <v>311</v>
      </c>
      <c r="C383" s="82"/>
      <c r="D383" s="82">
        <v>173</v>
      </c>
      <c r="E383" s="82">
        <v>169</v>
      </c>
      <c r="F383" s="83">
        <f>(E383/D383)*100</f>
        <v>97.6878612716763</v>
      </c>
    </row>
    <row r="384" spans="1:6" ht="14.25">
      <c r="A384" s="80">
        <v>205</v>
      </c>
      <c r="B384" s="80" t="s">
        <v>312</v>
      </c>
      <c r="C384" s="82">
        <f>C385+C390+C397+C403+C409+C413+C417+C421+C427+C434</f>
        <v>162402</v>
      </c>
      <c r="D384" s="82">
        <f>D385+D390+D397+D403+D409+D413+D417+D421+D427+D434</f>
        <v>158936</v>
      </c>
      <c r="E384" s="82">
        <v>157611</v>
      </c>
      <c r="F384" s="83">
        <f>(E384/D384)*100</f>
        <v>99.16633110182715</v>
      </c>
    </row>
    <row r="385" spans="1:6" ht="14.25">
      <c r="A385" s="80">
        <v>20501</v>
      </c>
      <c r="B385" s="80" t="s">
        <v>313</v>
      </c>
      <c r="C385" s="82">
        <f>SUM(C386:C389)</f>
        <v>1132</v>
      </c>
      <c r="D385" s="82">
        <f>SUM(D386:D389)</f>
        <v>1177</v>
      </c>
      <c r="E385" s="82">
        <v>1135</v>
      </c>
      <c r="F385" s="83">
        <f>(E385/D385)*100</f>
        <v>96.43160577740016</v>
      </c>
    </row>
    <row r="386" spans="1:6" ht="14.25">
      <c r="A386" s="80">
        <v>2050101</v>
      </c>
      <c r="B386" s="80" t="s">
        <v>84</v>
      </c>
      <c r="C386" s="82">
        <v>445</v>
      </c>
      <c r="D386" s="82">
        <v>604</v>
      </c>
      <c r="E386" s="82">
        <v>586</v>
      </c>
      <c r="F386" s="83">
        <f>(E386/D386)*100</f>
        <v>97.01986754966887</v>
      </c>
    </row>
    <row r="387" spans="1:6" ht="14.25">
      <c r="A387" s="80">
        <v>2050102</v>
      </c>
      <c r="B387" s="80" t="s">
        <v>85</v>
      </c>
      <c r="C387" s="82">
        <v>687</v>
      </c>
      <c r="D387" s="82">
        <v>573</v>
      </c>
      <c r="E387" s="82">
        <v>549</v>
      </c>
      <c r="F387" s="83">
        <f>(E387/D387)*100</f>
        <v>95.81151832460732</v>
      </c>
    </row>
    <row r="388" spans="1:6" ht="14.25">
      <c r="A388" s="80">
        <v>2050103</v>
      </c>
      <c r="B388" s="80" t="s">
        <v>86</v>
      </c>
      <c r="C388" s="82"/>
      <c r="D388" s="82"/>
      <c r="E388" s="82">
        <v>0</v>
      </c>
      <c r="F388" s="83"/>
    </row>
    <row r="389" spans="1:6" ht="14.25">
      <c r="A389" s="80">
        <v>2050199</v>
      </c>
      <c r="B389" s="80" t="s">
        <v>314</v>
      </c>
      <c r="C389" s="82"/>
      <c r="D389" s="82"/>
      <c r="E389" s="82">
        <v>0</v>
      </c>
      <c r="F389" s="83"/>
    </row>
    <row r="390" spans="1:6" ht="14.25">
      <c r="A390" s="80">
        <v>20502</v>
      </c>
      <c r="B390" s="80" t="s">
        <v>315</v>
      </c>
      <c r="C390" s="82">
        <f>SUM(C391:C396)</f>
        <v>116766</v>
      </c>
      <c r="D390" s="82">
        <f>SUM(D391:D396)</f>
        <v>114372</v>
      </c>
      <c r="E390" s="82">
        <v>114308</v>
      </c>
      <c r="F390" s="83">
        <f>(E390/D390)*100</f>
        <v>99.94404224810268</v>
      </c>
    </row>
    <row r="391" spans="1:6" ht="14.25">
      <c r="A391" s="80">
        <v>2050201</v>
      </c>
      <c r="B391" s="80" t="s">
        <v>316</v>
      </c>
      <c r="C391" s="82">
        <v>14677</v>
      </c>
      <c r="D391" s="82">
        <v>15316</v>
      </c>
      <c r="E391" s="82">
        <v>15292</v>
      </c>
      <c r="F391" s="83">
        <f>(E391/D391)*100</f>
        <v>99.84330112300862</v>
      </c>
    </row>
    <row r="392" spans="1:6" ht="14.25">
      <c r="A392" s="80">
        <v>2050202</v>
      </c>
      <c r="B392" s="80" t="s">
        <v>317</v>
      </c>
      <c r="C392" s="82">
        <v>43925</v>
      </c>
      <c r="D392" s="82">
        <v>46217</v>
      </c>
      <c r="E392" s="82">
        <v>46644</v>
      </c>
      <c r="F392" s="83">
        <f>(E392/D392)*100</f>
        <v>100.92390246013372</v>
      </c>
    </row>
    <row r="393" spans="1:6" ht="14.25">
      <c r="A393" s="80">
        <v>2050203</v>
      </c>
      <c r="B393" s="80" t="s">
        <v>318</v>
      </c>
      <c r="C393" s="82">
        <v>33016</v>
      </c>
      <c r="D393" s="82">
        <v>33315</v>
      </c>
      <c r="E393" s="82">
        <v>32928</v>
      </c>
      <c r="F393" s="83">
        <f>(E393/D393)*100</f>
        <v>98.83836109860424</v>
      </c>
    </row>
    <row r="394" spans="1:6" ht="14.25">
      <c r="A394" s="80">
        <v>2050204</v>
      </c>
      <c r="B394" s="80" t="s">
        <v>319</v>
      </c>
      <c r="C394" s="82">
        <v>17040</v>
      </c>
      <c r="D394" s="82">
        <v>17291</v>
      </c>
      <c r="E394" s="82">
        <v>17237</v>
      </c>
      <c r="F394" s="83">
        <f>(E394/D394)*100</f>
        <v>99.68769880284542</v>
      </c>
    </row>
    <row r="395" spans="1:6" ht="14.25">
      <c r="A395" s="80">
        <v>2050205</v>
      </c>
      <c r="B395" s="80" t="s">
        <v>320</v>
      </c>
      <c r="C395" s="82"/>
      <c r="D395" s="82"/>
      <c r="E395" s="82">
        <v>0</v>
      </c>
      <c r="F395" s="83"/>
    </row>
    <row r="396" spans="1:6" ht="14.25">
      <c r="A396" s="80">
        <v>2050299</v>
      </c>
      <c r="B396" s="80" t="s">
        <v>321</v>
      </c>
      <c r="C396" s="82">
        <v>8108</v>
      </c>
      <c r="D396" s="82">
        <v>2233</v>
      </c>
      <c r="E396" s="82">
        <v>2207</v>
      </c>
      <c r="F396" s="83">
        <f>(E396/D396)*100</f>
        <v>98.83564711150919</v>
      </c>
    </row>
    <row r="397" spans="1:6" ht="14.25">
      <c r="A397" s="80">
        <v>20503</v>
      </c>
      <c r="B397" s="80" t="s">
        <v>322</v>
      </c>
      <c r="C397" s="82">
        <f>SUM(C398:C402)</f>
        <v>9847</v>
      </c>
      <c r="D397" s="82">
        <f>SUM(D398:D402)</f>
        <v>10013</v>
      </c>
      <c r="E397" s="82">
        <v>10093</v>
      </c>
      <c r="F397" s="83">
        <f>(E397/D397)*100</f>
        <v>100.79896135024468</v>
      </c>
    </row>
    <row r="398" spans="1:6" ht="14.25">
      <c r="A398" s="80">
        <v>2050301</v>
      </c>
      <c r="B398" s="80" t="s">
        <v>323</v>
      </c>
      <c r="C398" s="82"/>
      <c r="D398" s="82"/>
      <c r="E398" s="82">
        <v>0</v>
      </c>
      <c r="F398" s="83"/>
    </row>
    <row r="399" spans="1:6" ht="14.25">
      <c r="A399" s="80">
        <v>2050302</v>
      </c>
      <c r="B399" s="80" t="s">
        <v>324</v>
      </c>
      <c r="C399" s="82">
        <v>6660</v>
      </c>
      <c r="D399" s="82">
        <v>6783</v>
      </c>
      <c r="E399" s="82">
        <v>6871</v>
      </c>
      <c r="F399" s="83">
        <f>(E399/D399)*100</f>
        <v>101.29736104968303</v>
      </c>
    </row>
    <row r="400" spans="1:6" ht="14.25">
      <c r="A400" s="80">
        <v>2050303</v>
      </c>
      <c r="B400" s="80" t="s">
        <v>325</v>
      </c>
      <c r="C400" s="82">
        <v>2738</v>
      </c>
      <c r="D400" s="82">
        <v>3229</v>
      </c>
      <c r="E400" s="82">
        <v>3221</v>
      </c>
      <c r="F400" s="83">
        <f>(E400/D400)*100</f>
        <v>99.7522452771756</v>
      </c>
    </row>
    <row r="401" spans="1:6" ht="14.25">
      <c r="A401" s="80">
        <v>2050305</v>
      </c>
      <c r="B401" s="80" t="s">
        <v>326</v>
      </c>
      <c r="C401" s="82"/>
      <c r="D401" s="82"/>
      <c r="E401" s="82">
        <v>0</v>
      </c>
      <c r="F401" s="83"/>
    </row>
    <row r="402" spans="1:6" ht="14.25">
      <c r="A402" s="80">
        <v>2050399</v>
      </c>
      <c r="B402" s="80" t="s">
        <v>327</v>
      </c>
      <c r="C402" s="82">
        <v>449</v>
      </c>
      <c r="D402" s="82">
        <v>1</v>
      </c>
      <c r="E402" s="82">
        <v>1</v>
      </c>
      <c r="F402" s="83">
        <f>(E402/D402)*100</f>
        <v>100</v>
      </c>
    </row>
    <row r="403" spans="1:6" ht="14.25">
      <c r="A403" s="80">
        <v>20504</v>
      </c>
      <c r="B403" s="80" t="s">
        <v>328</v>
      </c>
      <c r="C403" s="82">
        <f>SUM(C404:C408)</f>
        <v>3134</v>
      </c>
      <c r="D403" s="82">
        <f>SUM(D404:D408)</f>
        <v>3487</v>
      </c>
      <c r="E403" s="82">
        <v>3380</v>
      </c>
      <c r="F403" s="83">
        <f>(E403/D403)*100</f>
        <v>96.93145970748495</v>
      </c>
    </row>
    <row r="404" spans="1:6" ht="14.25">
      <c r="A404" s="80">
        <v>2050401</v>
      </c>
      <c r="B404" s="80" t="s">
        <v>329</v>
      </c>
      <c r="C404" s="82"/>
      <c r="D404" s="82"/>
      <c r="E404" s="82">
        <v>0</v>
      </c>
      <c r="F404" s="83"/>
    </row>
    <row r="405" spans="1:6" ht="14.25">
      <c r="A405" s="80">
        <v>2050402</v>
      </c>
      <c r="B405" s="80" t="s">
        <v>330</v>
      </c>
      <c r="C405" s="82">
        <v>1909</v>
      </c>
      <c r="D405" s="82">
        <v>2147</v>
      </c>
      <c r="E405" s="82">
        <v>2057</v>
      </c>
      <c r="F405" s="83">
        <f>(E405/D405)*100</f>
        <v>95.80810433162551</v>
      </c>
    </row>
    <row r="406" spans="1:6" ht="14.25">
      <c r="A406" s="80">
        <v>2050403</v>
      </c>
      <c r="B406" s="80" t="s">
        <v>331</v>
      </c>
      <c r="C406" s="82"/>
      <c r="D406" s="82"/>
      <c r="E406" s="82">
        <v>0</v>
      </c>
      <c r="F406" s="83"/>
    </row>
    <row r="407" spans="1:6" ht="14.25">
      <c r="A407" s="80">
        <v>2050404</v>
      </c>
      <c r="B407" s="80" t="s">
        <v>332</v>
      </c>
      <c r="C407" s="82">
        <v>1225</v>
      </c>
      <c r="D407" s="82">
        <v>1340</v>
      </c>
      <c r="E407" s="82">
        <v>1323</v>
      </c>
      <c r="F407" s="83">
        <f>(E407/D407)*100</f>
        <v>98.73134328358208</v>
      </c>
    </row>
    <row r="408" spans="1:6" ht="14.25">
      <c r="A408" s="80">
        <v>2050499</v>
      </c>
      <c r="B408" s="80" t="s">
        <v>333</v>
      </c>
      <c r="C408" s="82"/>
      <c r="D408" s="82"/>
      <c r="E408" s="82">
        <v>0</v>
      </c>
      <c r="F408" s="83"/>
    </row>
    <row r="409" spans="1:6" ht="14.25">
      <c r="A409" s="80">
        <v>20505</v>
      </c>
      <c r="B409" s="80" t="s">
        <v>334</v>
      </c>
      <c r="C409" s="82">
        <f>SUM(C410:C412)</f>
        <v>0</v>
      </c>
      <c r="D409" s="82">
        <f>SUM(D410:D412)</f>
        <v>0</v>
      </c>
      <c r="E409" s="82">
        <v>0</v>
      </c>
      <c r="F409" s="83"/>
    </row>
    <row r="410" spans="1:6" ht="14.25">
      <c r="A410" s="80">
        <v>2050501</v>
      </c>
      <c r="B410" s="80" t="s">
        <v>335</v>
      </c>
      <c r="C410" s="82"/>
      <c r="D410" s="82"/>
      <c r="E410" s="82">
        <v>0</v>
      </c>
      <c r="F410" s="83"/>
    </row>
    <row r="411" spans="1:6" ht="14.25">
      <c r="A411" s="80">
        <v>2050502</v>
      </c>
      <c r="B411" s="80" t="s">
        <v>336</v>
      </c>
      <c r="C411" s="82"/>
      <c r="D411" s="82"/>
      <c r="E411" s="82">
        <v>0</v>
      </c>
      <c r="F411" s="83"/>
    </row>
    <row r="412" spans="1:6" ht="14.25">
      <c r="A412" s="80">
        <v>2050599</v>
      </c>
      <c r="B412" s="80" t="s">
        <v>337</v>
      </c>
      <c r="C412" s="82"/>
      <c r="D412" s="82"/>
      <c r="E412" s="82">
        <v>0</v>
      </c>
      <c r="F412" s="83"/>
    </row>
    <row r="413" spans="1:6" ht="14.25">
      <c r="A413" s="80">
        <v>20506</v>
      </c>
      <c r="B413" s="80" t="s">
        <v>338</v>
      </c>
      <c r="C413" s="82">
        <f>SUM(C414:C416)</f>
        <v>0</v>
      </c>
      <c r="D413" s="82">
        <f>SUM(D414:D416)</f>
        <v>0</v>
      </c>
      <c r="E413" s="82">
        <v>0</v>
      </c>
      <c r="F413" s="83"/>
    </row>
    <row r="414" spans="1:6" ht="14.25">
      <c r="A414" s="80">
        <v>2050601</v>
      </c>
      <c r="B414" s="80" t="s">
        <v>339</v>
      </c>
      <c r="C414" s="82"/>
      <c r="D414" s="82"/>
      <c r="E414" s="82">
        <v>0</v>
      </c>
      <c r="F414" s="83"/>
    </row>
    <row r="415" spans="1:6" ht="14.25">
      <c r="A415" s="80">
        <v>2050602</v>
      </c>
      <c r="B415" s="80" t="s">
        <v>340</v>
      </c>
      <c r="C415" s="82"/>
      <c r="D415" s="82"/>
      <c r="E415" s="82">
        <v>0</v>
      </c>
      <c r="F415" s="83"/>
    </row>
    <row r="416" spans="1:6" ht="14.25">
      <c r="A416" s="80">
        <v>2050699</v>
      </c>
      <c r="B416" s="80" t="s">
        <v>341</v>
      </c>
      <c r="C416" s="82"/>
      <c r="D416" s="82"/>
      <c r="E416" s="82">
        <v>0</v>
      </c>
      <c r="F416" s="83"/>
    </row>
    <row r="417" spans="1:6" ht="14.25">
      <c r="A417" s="80">
        <v>20507</v>
      </c>
      <c r="B417" s="80" t="s">
        <v>342</v>
      </c>
      <c r="C417" s="82">
        <f>SUM(C418:C420)</f>
        <v>697</v>
      </c>
      <c r="D417" s="82">
        <f>SUM(D418:D420)</f>
        <v>785</v>
      </c>
      <c r="E417" s="82">
        <v>762</v>
      </c>
      <c r="F417" s="83">
        <f>(E417/D417)*100</f>
        <v>97.07006369426752</v>
      </c>
    </row>
    <row r="418" spans="1:6" ht="14.25">
      <c r="A418" s="80">
        <v>2050701</v>
      </c>
      <c r="B418" s="80" t="s">
        <v>343</v>
      </c>
      <c r="C418" s="82">
        <v>696</v>
      </c>
      <c r="D418" s="82">
        <v>784</v>
      </c>
      <c r="E418" s="82">
        <v>761</v>
      </c>
      <c r="F418" s="83">
        <f>(E418/D418)*100</f>
        <v>97.06632653061224</v>
      </c>
    </row>
    <row r="419" spans="1:6" ht="14.25">
      <c r="A419" s="80">
        <v>2050702</v>
      </c>
      <c r="B419" s="80" t="s">
        <v>344</v>
      </c>
      <c r="C419" s="82"/>
      <c r="D419" s="82"/>
      <c r="E419" s="82">
        <v>0</v>
      </c>
      <c r="F419" s="83"/>
    </row>
    <row r="420" spans="1:6" ht="14.25">
      <c r="A420" s="80">
        <v>2050799</v>
      </c>
      <c r="B420" s="80" t="s">
        <v>345</v>
      </c>
      <c r="C420" s="82">
        <v>1</v>
      </c>
      <c r="D420" s="82">
        <v>1</v>
      </c>
      <c r="E420" s="82">
        <v>1</v>
      </c>
      <c r="F420" s="83">
        <f>(E420/D420)*100</f>
        <v>100</v>
      </c>
    </row>
    <row r="421" spans="1:6" ht="14.25">
      <c r="A421" s="80">
        <v>20508</v>
      </c>
      <c r="B421" s="80" t="s">
        <v>346</v>
      </c>
      <c r="C421" s="82">
        <f>SUM(C422:C426)</f>
        <v>4752</v>
      </c>
      <c r="D421" s="82">
        <f>SUM(D422:D426)</f>
        <v>5400</v>
      </c>
      <c r="E421" s="82">
        <v>5137</v>
      </c>
      <c r="F421" s="83">
        <f>(E421/D421)*100</f>
        <v>95.12962962962963</v>
      </c>
    </row>
    <row r="422" spans="1:6" ht="14.25">
      <c r="A422" s="80">
        <v>2050801</v>
      </c>
      <c r="B422" s="80" t="s">
        <v>347</v>
      </c>
      <c r="C422" s="82"/>
      <c r="D422" s="82"/>
      <c r="E422" s="82">
        <v>0</v>
      </c>
      <c r="F422" s="83"/>
    </row>
    <row r="423" spans="1:6" ht="14.25">
      <c r="A423" s="80">
        <v>2050802</v>
      </c>
      <c r="B423" s="80" t="s">
        <v>348</v>
      </c>
      <c r="C423" s="82">
        <v>603</v>
      </c>
      <c r="D423" s="82">
        <v>698</v>
      </c>
      <c r="E423" s="82">
        <v>634</v>
      </c>
      <c r="F423" s="83">
        <f>(E423/D423)*100</f>
        <v>90.83094555873924</v>
      </c>
    </row>
    <row r="424" spans="1:6" ht="14.25">
      <c r="A424" s="80">
        <v>2050803</v>
      </c>
      <c r="B424" s="80" t="s">
        <v>349</v>
      </c>
      <c r="C424" s="82"/>
      <c r="D424" s="82"/>
      <c r="E424" s="82">
        <v>0</v>
      </c>
      <c r="F424" s="83"/>
    </row>
    <row r="425" spans="1:6" ht="14.25">
      <c r="A425" s="80">
        <v>2050804</v>
      </c>
      <c r="B425" s="80" t="s">
        <v>350</v>
      </c>
      <c r="C425" s="82"/>
      <c r="D425" s="82"/>
      <c r="E425" s="82">
        <v>0</v>
      </c>
      <c r="F425" s="83"/>
    </row>
    <row r="426" spans="1:6" ht="14.25">
      <c r="A426" s="80">
        <v>2050899</v>
      </c>
      <c r="B426" s="80" t="s">
        <v>351</v>
      </c>
      <c r="C426" s="82">
        <v>4149</v>
      </c>
      <c r="D426" s="82">
        <v>4702</v>
      </c>
      <c r="E426" s="82">
        <v>4503</v>
      </c>
      <c r="F426" s="83">
        <f>(E426/D426)*100</f>
        <v>95.76775840068056</v>
      </c>
    </row>
    <row r="427" spans="1:6" ht="14.25">
      <c r="A427" s="80">
        <v>20509</v>
      </c>
      <c r="B427" s="80" t="s">
        <v>352</v>
      </c>
      <c r="C427" s="82">
        <f>SUM(C428:C433)</f>
        <v>21342</v>
      </c>
      <c r="D427" s="82">
        <f>SUM(D428:D433)</f>
        <v>19847</v>
      </c>
      <c r="E427" s="82">
        <v>19000</v>
      </c>
      <c r="F427" s="83">
        <f>(E427/D427)*100</f>
        <v>95.73235249659898</v>
      </c>
    </row>
    <row r="428" spans="1:6" ht="14.25">
      <c r="A428" s="80">
        <v>2050901</v>
      </c>
      <c r="B428" s="80" t="s">
        <v>353</v>
      </c>
      <c r="C428" s="82"/>
      <c r="D428" s="82"/>
      <c r="E428" s="82">
        <v>0</v>
      </c>
      <c r="F428" s="83"/>
    </row>
    <row r="429" spans="1:6" ht="14.25">
      <c r="A429" s="80">
        <v>2050902</v>
      </c>
      <c r="B429" s="80" t="s">
        <v>354</v>
      </c>
      <c r="C429" s="82"/>
      <c r="D429" s="82"/>
      <c r="E429" s="82">
        <v>0</v>
      </c>
      <c r="F429" s="83"/>
    </row>
    <row r="430" spans="1:6" ht="14.25">
      <c r="A430" s="80">
        <v>2050903</v>
      </c>
      <c r="B430" s="80" t="s">
        <v>355</v>
      </c>
      <c r="C430" s="82">
        <v>19000</v>
      </c>
      <c r="D430" s="82">
        <v>19000</v>
      </c>
      <c r="E430" s="82">
        <v>19000</v>
      </c>
      <c r="F430" s="83">
        <f>(E430/D430)*100</f>
        <v>100</v>
      </c>
    </row>
    <row r="431" spans="1:6" ht="14.25">
      <c r="A431" s="80">
        <v>2050904</v>
      </c>
      <c r="B431" s="80" t="s">
        <v>356</v>
      </c>
      <c r="C431" s="82"/>
      <c r="D431" s="82"/>
      <c r="E431" s="82">
        <v>0</v>
      </c>
      <c r="F431" s="83"/>
    </row>
    <row r="432" spans="1:6" ht="14.25">
      <c r="A432" s="80">
        <v>2050905</v>
      </c>
      <c r="B432" s="80" t="s">
        <v>357</v>
      </c>
      <c r="C432" s="82"/>
      <c r="D432" s="82"/>
      <c r="E432" s="82">
        <v>0</v>
      </c>
      <c r="F432" s="83"/>
    </row>
    <row r="433" spans="1:6" ht="14.25">
      <c r="A433" s="80">
        <v>2050999</v>
      </c>
      <c r="B433" s="80" t="s">
        <v>358</v>
      </c>
      <c r="C433" s="82">
        <v>2342</v>
      </c>
      <c r="D433" s="82">
        <v>847</v>
      </c>
      <c r="E433" s="82">
        <v>0</v>
      </c>
      <c r="F433" s="83">
        <f aca="true" t="shared" si="3" ref="F433:F439">(E433/D433)*100</f>
        <v>0</v>
      </c>
    </row>
    <row r="434" spans="1:6" ht="14.25">
      <c r="A434" s="80">
        <v>20599</v>
      </c>
      <c r="B434" s="80" t="s">
        <v>359</v>
      </c>
      <c r="C434" s="82">
        <f>C435</f>
        <v>4732</v>
      </c>
      <c r="D434" s="82">
        <f>D435</f>
        <v>3855</v>
      </c>
      <c r="E434" s="82">
        <v>3796</v>
      </c>
      <c r="F434" s="83">
        <f t="shared" si="3"/>
        <v>98.46952010376135</v>
      </c>
    </row>
    <row r="435" spans="1:6" ht="14.25">
      <c r="A435" s="80">
        <v>2059999</v>
      </c>
      <c r="B435" s="80" t="s">
        <v>360</v>
      </c>
      <c r="C435" s="82">
        <v>4732</v>
      </c>
      <c r="D435" s="82">
        <v>3855</v>
      </c>
      <c r="E435" s="82">
        <v>3796</v>
      </c>
      <c r="F435" s="83">
        <f t="shared" si="3"/>
        <v>98.46952010376135</v>
      </c>
    </row>
    <row r="436" spans="1:6" ht="14.25">
      <c r="A436" s="80">
        <v>206</v>
      </c>
      <c r="B436" s="80" t="s">
        <v>361</v>
      </c>
      <c r="C436" s="82">
        <f>SUM(C437,C442,C451,C457,C462,C467,C472,C479,C483,C487)</f>
        <v>48276</v>
      </c>
      <c r="D436" s="82">
        <f>SUM(D437,D442,D451,D457,D462,D467,D472,D479,D483,D487)</f>
        <v>53664</v>
      </c>
      <c r="E436" s="82">
        <v>45083</v>
      </c>
      <c r="F436" s="83">
        <f t="shared" si="3"/>
        <v>84.00976446034586</v>
      </c>
    </row>
    <row r="437" spans="1:6" ht="14.25">
      <c r="A437" s="80">
        <v>20601</v>
      </c>
      <c r="B437" s="80" t="s">
        <v>362</v>
      </c>
      <c r="C437" s="82">
        <f>SUM(C438:C441)</f>
        <v>1036</v>
      </c>
      <c r="D437" s="82">
        <f>SUM(D438:D441)</f>
        <v>1070</v>
      </c>
      <c r="E437" s="82">
        <v>973</v>
      </c>
      <c r="F437" s="83">
        <f t="shared" si="3"/>
        <v>90.93457943925233</v>
      </c>
    </row>
    <row r="438" spans="1:6" ht="14.25">
      <c r="A438" s="80">
        <v>2060101</v>
      </c>
      <c r="B438" s="80" t="s">
        <v>84</v>
      </c>
      <c r="C438" s="82">
        <v>783</v>
      </c>
      <c r="D438" s="82">
        <v>801</v>
      </c>
      <c r="E438" s="82">
        <v>730</v>
      </c>
      <c r="F438" s="83">
        <f t="shared" si="3"/>
        <v>91.13607990012484</v>
      </c>
    </row>
    <row r="439" spans="1:6" ht="14.25">
      <c r="A439" s="80">
        <v>2060102</v>
      </c>
      <c r="B439" s="80" t="s">
        <v>85</v>
      </c>
      <c r="C439" s="82">
        <v>80</v>
      </c>
      <c r="D439" s="82">
        <v>80</v>
      </c>
      <c r="E439" s="82">
        <v>80</v>
      </c>
      <c r="F439" s="83">
        <f t="shared" si="3"/>
        <v>100</v>
      </c>
    </row>
    <row r="440" spans="1:6" ht="14.25">
      <c r="A440" s="80">
        <v>2060103</v>
      </c>
      <c r="B440" s="80" t="s">
        <v>86</v>
      </c>
      <c r="C440" s="82"/>
      <c r="D440" s="82"/>
      <c r="E440" s="82">
        <v>0</v>
      </c>
      <c r="F440" s="83"/>
    </row>
    <row r="441" spans="1:6" ht="14.25">
      <c r="A441" s="80">
        <v>2060199</v>
      </c>
      <c r="B441" s="80" t="s">
        <v>363</v>
      </c>
      <c r="C441" s="82">
        <v>173</v>
      </c>
      <c r="D441" s="82">
        <v>189</v>
      </c>
      <c r="E441" s="82">
        <v>163</v>
      </c>
      <c r="F441" s="83">
        <f>(E441/D441)*100</f>
        <v>86.24338624338624</v>
      </c>
    </row>
    <row r="442" spans="1:6" ht="14.25">
      <c r="A442" s="80">
        <v>20602</v>
      </c>
      <c r="B442" s="80" t="s">
        <v>364</v>
      </c>
      <c r="C442" s="82">
        <f>SUM(C443:C450)</f>
        <v>0</v>
      </c>
      <c r="D442" s="82">
        <f>SUM(D443:D450)</f>
        <v>0</v>
      </c>
      <c r="E442" s="82">
        <v>0</v>
      </c>
      <c r="F442" s="83"/>
    </row>
    <row r="443" spans="1:6" ht="14.25">
      <c r="A443" s="80">
        <v>2060201</v>
      </c>
      <c r="B443" s="80" t="s">
        <v>365</v>
      </c>
      <c r="C443" s="82"/>
      <c r="D443" s="82"/>
      <c r="E443" s="82">
        <v>0</v>
      </c>
      <c r="F443" s="83"/>
    </row>
    <row r="444" spans="1:6" ht="14.25">
      <c r="A444" s="80">
        <v>2060203</v>
      </c>
      <c r="B444" s="80" t="s">
        <v>366</v>
      </c>
      <c r="C444" s="82"/>
      <c r="D444" s="82"/>
      <c r="E444" s="82">
        <v>0</v>
      </c>
      <c r="F444" s="83"/>
    </row>
    <row r="445" spans="1:6" ht="14.25">
      <c r="A445" s="80">
        <v>2060204</v>
      </c>
      <c r="B445" s="80" t="s">
        <v>367</v>
      </c>
      <c r="C445" s="82"/>
      <c r="D445" s="82"/>
      <c r="E445" s="82">
        <v>0</v>
      </c>
      <c r="F445" s="83"/>
    </row>
    <row r="446" spans="1:6" ht="14.25">
      <c r="A446" s="80">
        <v>2060205</v>
      </c>
      <c r="B446" s="80" t="s">
        <v>368</v>
      </c>
      <c r="C446" s="82"/>
      <c r="D446" s="82"/>
      <c r="E446" s="82">
        <v>0</v>
      </c>
      <c r="F446" s="83"/>
    </row>
    <row r="447" spans="1:6" ht="14.25">
      <c r="A447" s="80">
        <v>2060206</v>
      </c>
      <c r="B447" s="80" t="s">
        <v>369</v>
      </c>
      <c r="C447" s="82"/>
      <c r="D447" s="82"/>
      <c r="E447" s="82">
        <v>0</v>
      </c>
      <c r="F447" s="83"/>
    </row>
    <row r="448" spans="1:6" ht="14.25">
      <c r="A448" s="80">
        <v>2060207</v>
      </c>
      <c r="B448" s="80" t="s">
        <v>370</v>
      </c>
      <c r="C448" s="82"/>
      <c r="D448" s="82"/>
      <c r="E448" s="82">
        <v>0</v>
      </c>
      <c r="F448" s="83"/>
    </row>
    <row r="449" spans="1:6" ht="14.25">
      <c r="A449" s="80">
        <v>2060208</v>
      </c>
      <c r="B449" s="80" t="s">
        <v>371</v>
      </c>
      <c r="C449" s="82"/>
      <c r="D449" s="82"/>
      <c r="E449" s="82">
        <v>0</v>
      </c>
      <c r="F449" s="83"/>
    </row>
    <row r="450" spans="1:6" ht="14.25">
      <c r="A450" s="80">
        <v>2060299</v>
      </c>
      <c r="B450" s="80" t="s">
        <v>372</v>
      </c>
      <c r="C450" s="82"/>
      <c r="D450" s="82"/>
      <c r="E450" s="82">
        <v>0</v>
      </c>
      <c r="F450" s="83"/>
    </row>
    <row r="451" spans="1:6" ht="14.25">
      <c r="A451" s="80">
        <v>20603</v>
      </c>
      <c r="B451" s="80" t="s">
        <v>373</v>
      </c>
      <c r="C451" s="82">
        <f>SUM(C452:C456)</f>
        <v>0</v>
      </c>
      <c r="D451" s="82">
        <f>SUM(D452:D456)</f>
        <v>0</v>
      </c>
      <c r="E451" s="82">
        <v>0</v>
      </c>
      <c r="F451" s="83"/>
    </row>
    <row r="452" spans="1:6" ht="14.25">
      <c r="A452" s="80">
        <v>2060301</v>
      </c>
      <c r="B452" s="80" t="s">
        <v>365</v>
      </c>
      <c r="C452" s="82"/>
      <c r="D452" s="82"/>
      <c r="E452" s="82">
        <v>0</v>
      </c>
      <c r="F452" s="83"/>
    </row>
    <row r="453" spans="1:6" ht="14.25">
      <c r="A453" s="80">
        <v>2060302</v>
      </c>
      <c r="B453" s="80" t="s">
        <v>374</v>
      </c>
      <c r="C453" s="82"/>
      <c r="D453" s="82"/>
      <c r="E453" s="82">
        <v>0</v>
      </c>
      <c r="F453" s="83"/>
    </row>
    <row r="454" spans="1:6" ht="14.25">
      <c r="A454" s="80">
        <v>2060303</v>
      </c>
      <c r="B454" s="80" t="s">
        <v>375</v>
      </c>
      <c r="C454" s="82"/>
      <c r="D454" s="82"/>
      <c r="E454" s="82">
        <v>0</v>
      </c>
      <c r="F454" s="83"/>
    </row>
    <row r="455" spans="1:6" ht="14.25">
      <c r="A455" s="80">
        <v>2060304</v>
      </c>
      <c r="B455" s="80" t="s">
        <v>376</v>
      </c>
      <c r="C455" s="82"/>
      <c r="D455" s="82"/>
      <c r="E455" s="82">
        <v>0</v>
      </c>
      <c r="F455" s="83"/>
    </row>
    <row r="456" spans="1:6" ht="14.25">
      <c r="A456" s="80">
        <v>2060399</v>
      </c>
      <c r="B456" s="80" t="s">
        <v>377</v>
      </c>
      <c r="C456" s="82"/>
      <c r="D456" s="82"/>
      <c r="E456" s="82">
        <v>0</v>
      </c>
      <c r="F456" s="83"/>
    </row>
    <row r="457" spans="1:6" ht="14.25">
      <c r="A457" s="80">
        <v>20604</v>
      </c>
      <c r="B457" s="80" t="s">
        <v>378</v>
      </c>
      <c r="C457" s="82">
        <f>SUM(C458:C461)</f>
        <v>4352</v>
      </c>
      <c r="D457" s="82">
        <f>SUM(D458:D461)</f>
        <v>3281</v>
      </c>
      <c r="E457" s="82">
        <v>3239</v>
      </c>
      <c r="F457" s="83">
        <f>(E457/D457)*100</f>
        <v>98.71990246875953</v>
      </c>
    </row>
    <row r="458" spans="1:6" ht="14.25">
      <c r="A458" s="80">
        <v>2060401</v>
      </c>
      <c r="B458" s="80" t="s">
        <v>365</v>
      </c>
      <c r="C458" s="82"/>
      <c r="D458" s="82"/>
      <c r="E458" s="82">
        <v>0</v>
      </c>
      <c r="F458" s="83"/>
    </row>
    <row r="459" spans="1:6" ht="14.25">
      <c r="A459" s="80">
        <v>2060404</v>
      </c>
      <c r="B459" s="80" t="s">
        <v>379</v>
      </c>
      <c r="C459" s="82"/>
      <c r="D459" s="82"/>
      <c r="E459" s="82">
        <v>0</v>
      </c>
      <c r="F459" s="83"/>
    </row>
    <row r="460" spans="1:6" ht="14.25">
      <c r="A460" s="80">
        <v>2060405</v>
      </c>
      <c r="B460" s="80" t="s">
        <v>380</v>
      </c>
      <c r="C460" s="82"/>
      <c r="D460" s="82"/>
      <c r="E460" s="82">
        <v>0</v>
      </c>
      <c r="F460" s="83"/>
    </row>
    <row r="461" spans="1:6" ht="14.25">
      <c r="A461" s="80">
        <v>2060499</v>
      </c>
      <c r="B461" s="80" t="s">
        <v>381</v>
      </c>
      <c r="C461" s="82">
        <v>4352</v>
      </c>
      <c r="D461" s="82">
        <v>3281</v>
      </c>
      <c r="E461" s="82">
        <v>3239</v>
      </c>
      <c r="F461" s="83">
        <f>(E461/D461)*100</f>
        <v>98.71990246875953</v>
      </c>
    </row>
    <row r="462" spans="1:6" ht="14.25">
      <c r="A462" s="80">
        <v>20605</v>
      </c>
      <c r="B462" s="80" t="s">
        <v>382</v>
      </c>
      <c r="C462" s="82">
        <f>SUM(C463:C466)</f>
        <v>267</v>
      </c>
      <c r="D462" s="82">
        <f>SUM(D463:D466)</f>
        <v>0</v>
      </c>
      <c r="E462" s="82">
        <v>3</v>
      </c>
      <c r="F462" s="83"/>
    </row>
    <row r="463" spans="1:6" ht="14.25">
      <c r="A463" s="80">
        <v>2060501</v>
      </c>
      <c r="B463" s="80" t="s">
        <v>365</v>
      </c>
      <c r="C463" s="82"/>
      <c r="D463" s="82"/>
      <c r="E463" s="82">
        <v>0</v>
      </c>
      <c r="F463" s="83"/>
    </row>
    <row r="464" spans="1:6" ht="14.25">
      <c r="A464" s="80">
        <v>2060502</v>
      </c>
      <c r="B464" s="80" t="s">
        <v>383</v>
      </c>
      <c r="C464" s="82">
        <v>17</v>
      </c>
      <c r="D464" s="82"/>
      <c r="E464" s="82">
        <v>0</v>
      </c>
      <c r="F464" s="83"/>
    </row>
    <row r="465" spans="1:6" ht="14.25">
      <c r="A465" s="80">
        <v>2060503</v>
      </c>
      <c r="B465" s="80" t="s">
        <v>384</v>
      </c>
      <c r="C465" s="82"/>
      <c r="D465" s="82"/>
      <c r="E465" s="82">
        <v>0</v>
      </c>
      <c r="F465" s="83"/>
    </row>
    <row r="466" spans="1:6" ht="14.25">
      <c r="A466" s="80">
        <v>2060599</v>
      </c>
      <c r="B466" s="80" t="s">
        <v>385</v>
      </c>
      <c r="C466" s="82">
        <v>250</v>
      </c>
      <c r="D466" s="82"/>
      <c r="E466" s="82">
        <v>3</v>
      </c>
      <c r="F466" s="83"/>
    </row>
    <row r="467" spans="1:6" ht="14.25">
      <c r="A467" s="80">
        <v>20606</v>
      </c>
      <c r="B467" s="80" t="s">
        <v>386</v>
      </c>
      <c r="C467" s="82">
        <f>SUM(C468:C471)</f>
        <v>0</v>
      </c>
      <c r="D467" s="82">
        <f>SUM(D468:D471)</f>
        <v>0</v>
      </c>
      <c r="E467" s="82">
        <v>0</v>
      </c>
      <c r="F467" s="83"/>
    </row>
    <row r="468" spans="1:6" ht="14.25">
      <c r="A468" s="80">
        <v>2060601</v>
      </c>
      <c r="B468" s="80" t="s">
        <v>387</v>
      </c>
      <c r="C468" s="82"/>
      <c r="D468" s="82"/>
      <c r="E468" s="82">
        <v>0</v>
      </c>
      <c r="F468" s="83"/>
    </row>
    <row r="469" spans="1:6" ht="14.25">
      <c r="A469" s="80">
        <v>2060602</v>
      </c>
      <c r="B469" s="80" t="s">
        <v>388</v>
      </c>
      <c r="C469" s="82"/>
      <c r="D469" s="82"/>
      <c r="E469" s="82">
        <v>0</v>
      </c>
      <c r="F469" s="83"/>
    </row>
    <row r="470" spans="1:6" ht="14.25">
      <c r="A470" s="80">
        <v>2060603</v>
      </c>
      <c r="B470" s="80" t="s">
        <v>389</v>
      </c>
      <c r="C470" s="82"/>
      <c r="D470" s="82"/>
      <c r="E470" s="82">
        <v>0</v>
      </c>
      <c r="F470" s="83"/>
    </row>
    <row r="471" spans="1:6" ht="14.25">
      <c r="A471" s="80">
        <v>2060699</v>
      </c>
      <c r="B471" s="80" t="s">
        <v>390</v>
      </c>
      <c r="C471" s="82"/>
      <c r="D471" s="82"/>
      <c r="E471" s="82">
        <v>0</v>
      </c>
      <c r="F471" s="83"/>
    </row>
    <row r="472" spans="1:6" ht="14.25">
      <c r="A472" s="80">
        <v>20607</v>
      </c>
      <c r="B472" s="80" t="s">
        <v>391</v>
      </c>
      <c r="C472" s="82">
        <f>SUM(C473:C478)</f>
        <v>103</v>
      </c>
      <c r="D472" s="82">
        <f>SUM(D473:D478)</f>
        <v>83</v>
      </c>
      <c r="E472" s="82">
        <v>82</v>
      </c>
      <c r="F472" s="83">
        <f>(E472/D472)*100</f>
        <v>98.79518072289156</v>
      </c>
    </row>
    <row r="473" spans="1:6" ht="14.25">
      <c r="A473" s="80">
        <v>2060701</v>
      </c>
      <c r="B473" s="80" t="s">
        <v>365</v>
      </c>
      <c r="C473" s="82"/>
      <c r="D473" s="82"/>
      <c r="E473" s="82">
        <v>0</v>
      </c>
      <c r="F473" s="83"/>
    </row>
    <row r="474" spans="1:6" ht="14.25">
      <c r="A474" s="80">
        <v>2060702</v>
      </c>
      <c r="B474" s="80" t="s">
        <v>392</v>
      </c>
      <c r="C474" s="82">
        <v>75</v>
      </c>
      <c r="D474" s="82">
        <v>75</v>
      </c>
      <c r="E474" s="82">
        <v>75</v>
      </c>
      <c r="F474" s="83">
        <f>(E474/D474)*100</f>
        <v>100</v>
      </c>
    </row>
    <row r="475" spans="1:6" ht="14.25">
      <c r="A475" s="80">
        <v>2060703</v>
      </c>
      <c r="B475" s="80" t="s">
        <v>393</v>
      </c>
      <c r="C475" s="82"/>
      <c r="D475" s="82"/>
      <c r="E475" s="82">
        <v>0</v>
      </c>
      <c r="F475" s="83"/>
    </row>
    <row r="476" spans="1:6" ht="14.25">
      <c r="A476" s="80">
        <v>2060704</v>
      </c>
      <c r="B476" s="80" t="s">
        <v>394</v>
      </c>
      <c r="C476" s="82"/>
      <c r="D476" s="82"/>
      <c r="E476" s="82">
        <v>0</v>
      </c>
      <c r="F476" s="83"/>
    </row>
    <row r="477" spans="1:6" ht="14.25">
      <c r="A477" s="80">
        <v>2060705</v>
      </c>
      <c r="B477" s="80" t="s">
        <v>395</v>
      </c>
      <c r="C477" s="82"/>
      <c r="D477" s="82"/>
      <c r="E477" s="82">
        <v>0</v>
      </c>
      <c r="F477" s="83"/>
    </row>
    <row r="478" spans="1:6" ht="14.25">
      <c r="A478" s="80">
        <v>2060799</v>
      </c>
      <c r="B478" s="80" t="s">
        <v>396</v>
      </c>
      <c r="C478" s="82">
        <v>28</v>
      </c>
      <c r="D478" s="82">
        <v>8</v>
      </c>
      <c r="E478" s="82">
        <v>7</v>
      </c>
      <c r="F478" s="83">
        <f>(E478/D478)*100</f>
        <v>87.5</v>
      </c>
    </row>
    <row r="479" spans="1:6" ht="14.25">
      <c r="A479" s="80">
        <v>20608</v>
      </c>
      <c r="B479" s="80" t="s">
        <v>397</v>
      </c>
      <c r="C479" s="82">
        <f>SUM(C480:C482)</f>
        <v>0</v>
      </c>
      <c r="D479" s="82">
        <f>SUM(D480:D482)</f>
        <v>0</v>
      </c>
      <c r="E479" s="82">
        <v>0</v>
      </c>
      <c r="F479" s="83"/>
    </row>
    <row r="480" spans="1:6" ht="14.25">
      <c r="A480" s="80">
        <v>2060801</v>
      </c>
      <c r="B480" s="80" t="s">
        <v>398</v>
      </c>
      <c r="C480" s="82"/>
      <c r="D480" s="82"/>
      <c r="E480" s="82">
        <v>0</v>
      </c>
      <c r="F480" s="83"/>
    </row>
    <row r="481" spans="1:6" ht="14.25">
      <c r="A481" s="80">
        <v>2060802</v>
      </c>
      <c r="B481" s="80" t="s">
        <v>399</v>
      </c>
      <c r="C481" s="82"/>
      <c r="D481" s="82"/>
      <c r="E481" s="82">
        <v>0</v>
      </c>
      <c r="F481" s="83"/>
    </row>
    <row r="482" spans="1:6" ht="14.25">
      <c r="A482" s="80">
        <v>2060899</v>
      </c>
      <c r="B482" s="80" t="s">
        <v>400</v>
      </c>
      <c r="C482" s="82"/>
      <c r="D482" s="82"/>
      <c r="E482" s="82">
        <v>0</v>
      </c>
      <c r="F482" s="83"/>
    </row>
    <row r="483" spans="1:6" ht="14.25">
      <c r="A483" s="80">
        <v>20609</v>
      </c>
      <c r="B483" s="80" t="s">
        <v>401</v>
      </c>
      <c r="C483" s="82">
        <f>C484+C485+C486</f>
        <v>755</v>
      </c>
      <c r="D483" s="82">
        <f>D484+D485+D486</f>
        <v>2385</v>
      </c>
      <c r="E483" s="82">
        <v>2385</v>
      </c>
      <c r="F483" s="83">
        <f>(E483/D483)*100</f>
        <v>100</v>
      </c>
    </row>
    <row r="484" spans="1:6" ht="14.25">
      <c r="A484" s="80">
        <v>2060901</v>
      </c>
      <c r="B484" s="80" t="s">
        <v>402</v>
      </c>
      <c r="C484" s="82"/>
      <c r="D484" s="82"/>
      <c r="E484" s="82">
        <v>0</v>
      </c>
      <c r="F484" s="83"/>
    </row>
    <row r="485" spans="1:6" ht="14.25">
      <c r="A485" s="80">
        <v>2060902</v>
      </c>
      <c r="B485" s="80" t="s">
        <v>403</v>
      </c>
      <c r="C485" s="82">
        <v>630</v>
      </c>
      <c r="D485" s="82">
        <v>2385</v>
      </c>
      <c r="E485" s="82">
        <v>2385</v>
      </c>
      <c r="F485" s="83">
        <f>(E485/D485)*100</f>
        <v>100</v>
      </c>
    </row>
    <row r="486" spans="1:6" ht="14.25">
      <c r="A486" s="80">
        <v>2060999</v>
      </c>
      <c r="B486" s="80" t="s">
        <v>404</v>
      </c>
      <c r="C486" s="82">
        <v>125</v>
      </c>
      <c r="D486" s="82"/>
      <c r="E486" s="82">
        <v>0</v>
      </c>
      <c r="F486" s="83"/>
    </row>
    <row r="487" spans="1:6" ht="14.25">
      <c r="A487" s="80">
        <v>20699</v>
      </c>
      <c r="B487" s="80" t="s">
        <v>405</v>
      </c>
      <c r="C487" s="82">
        <f>SUM(C488:C491)</f>
        <v>41763</v>
      </c>
      <c r="D487" s="82">
        <f>SUM(D488:D491)</f>
        <v>46845</v>
      </c>
      <c r="E487" s="82">
        <v>38401</v>
      </c>
      <c r="F487" s="83">
        <f>(E487/D487)*100</f>
        <v>81.97459707546163</v>
      </c>
    </row>
    <row r="488" spans="1:6" ht="14.25">
      <c r="A488" s="80">
        <v>2069901</v>
      </c>
      <c r="B488" s="80" t="s">
        <v>406</v>
      </c>
      <c r="C488" s="82">
        <v>20285</v>
      </c>
      <c r="D488" s="82">
        <v>24979</v>
      </c>
      <c r="E488" s="82">
        <v>16534</v>
      </c>
      <c r="F488" s="83">
        <f>(E488/D488)*100</f>
        <v>66.19160094479362</v>
      </c>
    </row>
    <row r="489" spans="1:6" ht="14.25">
      <c r="A489" s="80">
        <v>2069902</v>
      </c>
      <c r="B489" s="80" t="s">
        <v>407</v>
      </c>
      <c r="C489" s="82"/>
      <c r="D489" s="82"/>
      <c r="E489" s="82">
        <v>0</v>
      </c>
      <c r="F489" s="83"/>
    </row>
    <row r="490" spans="1:6" ht="14.25">
      <c r="A490" s="80">
        <v>2069903</v>
      </c>
      <c r="B490" s="80" t="s">
        <v>408</v>
      </c>
      <c r="C490" s="82"/>
      <c r="D490" s="82"/>
      <c r="E490" s="82">
        <v>0</v>
      </c>
      <c r="F490" s="83"/>
    </row>
    <row r="491" spans="1:6" ht="14.25">
      <c r="A491" s="80">
        <v>2069999</v>
      </c>
      <c r="B491" s="80" t="s">
        <v>409</v>
      </c>
      <c r="C491" s="82">
        <v>21478</v>
      </c>
      <c r="D491" s="82">
        <v>21866</v>
      </c>
      <c r="E491" s="82">
        <v>21867</v>
      </c>
      <c r="F491" s="83">
        <f>(E491/D491)*100</f>
        <v>100.0045733101619</v>
      </c>
    </row>
    <row r="492" spans="1:6" ht="14.25">
      <c r="A492" s="80">
        <v>207</v>
      </c>
      <c r="B492" s="80" t="s">
        <v>410</v>
      </c>
      <c r="C492" s="82">
        <f>SUM(C493,C509,C517,C528,C537,C545)</f>
        <v>20720</v>
      </c>
      <c r="D492" s="82">
        <f>SUM(D493,D509,D517,D528,D537,D545)</f>
        <v>10962</v>
      </c>
      <c r="E492" s="82">
        <v>13055</v>
      </c>
      <c r="F492" s="83">
        <f>(E492/D492)*100</f>
        <v>119.09323116219667</v>
      </c>
    </row>
    <row r="493" spans="1:6" ht="14.25">
      <c r="A493" s="80">
        <v>20701</v>
      </c>
      <c r="B493" s="80" t="s">
        <v>411</v>
      </c>
      <c r="C493" s="82">
        <f>SUM(C494:C508)</f>
        <v>15819</v>
      </c>
      <c r="D493" s="82">
        <f>SUM(D494:D508)</f>
        <v>6915</v>
      </c>
      <c r="E493" s="82">
        <v>6092</v>
      </c>
      <c r="F493" s="83">
        <f>(E493/D493)*100</f>
        <v>88.09833694866232</v>
      </c>
    </row>
    <row r="494" spans="1:6" ht="14.25">
      <c r="A494" s="80">
        <v>2070101</v>
      </c>
      <c r="B494" s="80" t="s">
        <v>84</v>
      </c>
      <c r="C494" s="82">
        <v>895</v>
      </c>
      <c r="D494" s="82">
        <v>978</v>
      </c>
      <c r="E494" s="82">
        <v>914</v>
      </c>
      <c r="F494" s="83">
        <f>(E494/D494)*100</f>
        <v>93.4560327198364</v>
      </c>
    </row>
    <row r="495" spans="1:6" ht="14.25">
      <c r="A495" s="80">
        <v>2070102</v>
      </c>
      <c r="B495" s="80" t="s">
        <v>85</v>
      </c>
      <c r="C495" s="82"/>
      <c r="D495" s="82"/>
      <c r="E495" s="82">
        <v>0</v>
      </c>
      <c r="F495" s="83"/>
    </row>
    <row r="496" spans="1:6" ht="14.25">
      <c r="A496" s="80">
        <v>2070103</v>
      </c>
      <c r="B496" s="80" t="s">
        <v>86</v>
      </c>
      <c r="C496" s="82">
        <v>105</v>
      </c>
      <c r="D496" s="82">
        <v>150</v>
      </c>
      <c r="E496" s="82">
        <v>145</v>
      </c>
      <c r="F496" s="83">
        <f>(E496/D496)*100</f>
        <v>96.66666666666667</v>
      </c>
    </row>
    <row r="497" spans="1:6" ht="14.25">
      <c r="A497" s="80">
        <v>2070104</v>
      </c>
      <c r="B497" s="80" t="s">
        <v>412</v>
      </c>
      <c r="C497" s="82">
        <v>478</v>
      </c>
      <c r="D497" s="82">
        <v>489</v>
      </c>
      <c r="E497" s="82">
        <v>478</v>
      </c>
      <c r="F497" s="83">
        <f>(E497/D497)*100</f>
        <v>97.75051124744377</v>
      </c>
    </row>
    <row r="498" spans="1:6" ht="14.25">
      <c r="A498" s="80">
        <v>2070105</v>
      </c>
      <c r="B498" s="80" t="s">
        <v>413</v>
      </c>
      <c r="C498" s="82"/>
      <c r="D498" s="82"/>
      <c r="E498" s="82">
        <v>0</v>
      </c>
      <c r="F498" s="83"/>
    </row>
    <row r="499" spans="1:6" ht="14.25">
      <c r="A499" s="80">
        <v>2070106</v>
      </c>
      <c r="B499" s="80" t="s">
        <v>414</v>
      </c>
      <c r="C499" s="82"/>
      <c r="D499" s="82"/>
      <c r="E499" s="82">
        <v>0</v>
      </c>
      <c r="F499" s="83"/>
    </row>
    <row r="500" spans="1:6" ht="14.25">
      <c r="A500" s="80">
        <v>2070107</v>
      </c>
      <c r="B500" s="80" t="s">
        <v>415</v>
      </c>
      <c r="C500" s="82"/>
      <c r="D500" s="82"/>
      <c r="E500" s="82">
        <v>0</v>
      </c>
      <c r="F500" s="83"/>
    </row>
    <row r="501" spans="1:6" ht="14.25">
      <c r="A501" s="80">
        <v>2070108</v>
      </c>
      <c r="B501" s="80" t="s">
        <v>416</v>
      </c>
      <c r="C501" s="82"/>
      <c r="D501" s="82"/>
      <c r="E501" s="82">
        <v>0</v>
      </c>
      <c r="F501" s="83"/>
    </row>
    <row r="502" spans="1:6" ht="14.25">
      <c r="A502" s="80">
        <v>2070109</v>
      </c>
      <c r="B502" s="80" t="s">
        <v>417</v>
      </c>
      <c r="C502" s="82">
        <v>118</v>
      </c>
      <c r="D502" s="82">
        <v>680</v>
      </c>
      <c r="E502" s="82">
        <v>664</v>
      </c>
      <c r="F502" s="83">
        <f>(E502/D502)*100</f>
        <v>97.6470588235294</v>
      </c>
    </row>
    <row r="503" spans="1:6" ht="14.25">
      <c r="A503" s="80">
        <v>2070110</v>
      </c>
      <c r="B503" s="80" t="s">
        <v>418</v>
      </c>
      <c r="C503" s="82"/>
      <c r="D503" s="82"/>
      <c r="E503" s="82">
        <v>0</v>
      </c>
      <c r="F503" s="83"/>
    </row>
    <row r="504" spans="1:6" ht="14.25">
      <c r="A504" s="80">
        <v>2070111</v>
      </c>
      <c r="B504" s="80" t="s">
        <v>419</v>
      </c>
      <c r="C504" s="82">
        <v>241</v>
      </c>
      <c r="D504" s="82">
        <v>307</v>
      </c>
      <c r="E504" s="82">
        <v>284</v>
      </c>
      <c r="F504" s="83">
        <f>(E504/D504)*100</f>
        <v>92.50814332247556</v>
      </c>
    </row>
    <row r="505" spans="1:6" ht="14.25">
      <c r="A505" s="80">
        <v>2070112</v>
      </c>
      <c r="B505" s="80" t="s">
        <v>420</v>
      </c>
      <c r="C505" s="82">
        <v>592</v>
      </c>
      <c r="D505" s="82">
        <v>598</v>
      </c>
      <c r="E505" s="82">
        <v>560</v>
      </c>
      <c r="F505" s="83">
        <f>(E505/D505)*100</f>
        <v>93.64548494983278</v>
      </c>
    </row>
    <row r="506" spans="1:6" ht="14.25">
      <c r="A506" s="80">
        <v>2070113</v>
      </c>
      <c r="B506" s="80" t="s">
        <v>421</v>
      </c>
      <c r="C506" s="82"/>
      <c r="D506" s="82"/>
      <c r="E506" s="82">
        <v>0</v>
      </c>
      <c r="F506" s="83"/>
    </row>
    <row r="507" spans="1:6" ht="14.25">
      <c r="A507" s="80">
        <v>2070114</v>
      </c>
      <c r="B507" s="80" t="s">
        <v>422</v>
      </c>
      <c r="C507" s="82"/>
      <c r="D507" s="82"/>
      <c r="E507" s="82">
        <v>0</v>
      </c>
      <c r="F507" s="83"/>
    </row>
    <row r="508" spans="1:6" ht="14.25">
      <c r="A508" s="80">
        <v>2070199</v>
      </c>
      <c r="B508" s="80" t="s">
        <v>423</v>
      </c>
      <c r="C508" s="82">
        <v>13390</v>
      </c>
      <c r="D508" s="82">
        <v>3713</v>
      </c>
      <c r="E508" s="82">
        <v>3047</v>
      </c>
      <c r="F508" s="83">
        <f>(E508/D508)*100</f>
        <v>82.06302181524374</v>
      </c>
    </row>
    <row r="509" spans="1:6" ht="14.25">
      <c r="A509" s="80">
        <v>20702</v>
      </c>
      <c r="B509" s="80" t="s">
        <v>424</v>
      </c>
      <c r="C509" s="82">
        <f>SUM(C510:C516)</f>
        <v>517</v>
      </c>
      <c r="D509" s="82">
        <f>SUM(D510:D516)</f>
        <v>625</v>
      </c>
      <c r="E509" s="82">
        <v>477</v>
      </c>
      <c r="F509" s="83">
        <f>(E509/D509)*100</f>
        <v>76.32</v>
      </c>
    </row>
    <row r="510" spans="1:6" ht="14.25">
      <c r="A510" s="80">
        <v>2070201</v>
      </c>
      <c r="B510" s="80" t="s">
        <v>84</v>
      </c>
      <c r="C510" s="82"/>
      <c r="D510" s="82"/>
      <c r="E510" s="82">
        <v>0</v>
      </c>
      <c r="F510" s="83"/>
    </row>
    <row r="511" spans="1:6" ht="14.25">
      <c r="A511" s="80">
        <v>2070202</v>
      </c>
      <c r="B511" s="80" t="s">
        <v>85</v>
      </c>
      <c r="C511" s="82"/>
      <c r="D511" s="82"/>
      <c r="E511" s="82">
        <v>0</v>
      </c>
      <c r="F511" s="83"/>
    </row>
    <row r="512" spans="1:6" ht="14.25">
      <c r="A512" s="80">
        <v>2070203</v>
      </c>
      <c r="B512" s="80" t="s">
        <v>86</v>
      </c>
      <c r="C512" s="82"/>
      <c r="D512" s="82"/>
      <c r="E512" s="82">
        <v>0</v>
      </c>
      <c r="F512" s="83"/>
    </row>
    <row r="513" spans="1:6" ht="14.25">
      <c r="A513" s="80">
        <v>2070204</v>
      </c>
      <c r="B513" s="80" t="s">
        <v>425</v>
      </c>
      <c r="C513" s="82">
        <v>72</v>
      </c>
      <c r="D513" s="82">
        <v>172</v>
      </c>
      <c r="E513" s="82">
        <v>72</v>
      </c>
      <c r="F513" s="83">
        <f>(E513/D513)*100</f>
        <v>41.86046511627907</v>
      </c>
    </row>
    <row r="514" spans="1:6" ht="14.25">
      <c r="A514" s="80">
        <v>2070205</v>
      </c>
      <c r="B514" s="80" t="s">
        <v>426</v>
      </c>
      <c r="C514" s="82">
        <v>445</v>
      </c>
      <c r="D514" s="82">
        <v>453</v>
      </c>
      <c r="E514" s="82">
        <v>404</v>
      </c>
      <c r="F514" s="83">
        <f>(E514/D514)*100</f>
        <v>89.1832229580574</v>
      </c>
    </row>
    <row r="515" spans="1:6" ht="14.25">
      <c r="A515" s="80">
        <v>2070206</v>
      </c>
      <c r="B515" s="80" t="s">
        <v>427</v>
      </c>
      <c r="C515" s="82"/>
      <c r="D515" s="82"/>
      <c r="E515" s="82">
        <v>0</v>
      </c>
      <c r="F515" s="83"/>
    </row>
    <row r="516" spans="1:6" ht="14.25">
      <c r="A516" s="80">
        <v>2070299</v>
      </c>
      <c r="B516" s="80" t="s">
        <v>428</v>
      </c>
      <c r="C516" s="82"/>
      <c r="D516" s="82"/>
      <c r="E516" s="82">
        <v>1</v>
      </c>
      <c r="F516" s="83"/>
    </row>
    <row r="517" spans="1:6" ht="14.25">
      <c r="A517" s="80">
        <v>20703</v>
      </c>
      <c r="B517" s="80" t="s">
        <v>429</v>
      </c>
      <c r="C517" s="82">
        <f>SUM(C518:C527)</f>
        <v>836</v>
      </c>
      <c r="D517" s="82">
        <f>SUM(D518:D527)</f>
        <v>899</v>
      </c>
      <c r="E517" s="82">
        <v>874</v>
      </c>
      <c r="F517" s="83">
        <f>(E517/D517)*100</f>
        <v>97.21913236929922</v>
      </c>
    </row>
    <row r="518" spans="1:6" ht="14.25">
      <c r="A518" s="80">
        <v>2070301</v>
      </c>
      <c r="B518" s="80" t="s">
        <v>84</v>
      </c>
      <c r="C518" s="82"/>
      <c r="D518" s="82"/>
      <c r="E518" s="82">
        <v>0</v>
      </c>
      <c r="F518" s="83"/>
    </row>
    <row r="519" spans="1:6" ht="14.25">
      <c r="A519" s="80">
        <v>2070302</v>
      </c>
      <c r="B519" s="80" t="s">
        <v>85</v>
      </c>
      <c r="C519" s="82"/>
      <c r="D519" s="82"/>
      <c r="E519" s="82">
        <v>0</v>
      </c>
      <c r="F519" s="83"/>
    </row>
    <row r="520" spans="1:6" ht="14.25">
      <c r="A520" s="80">
        <v>2070303</v>
      </c>
      <c r="B520" s="80" t="s">
        <v>86</v>
      </c>
      <c r="C520" s="82"/>
      <c r="D520" s="82"/>
      <c r="E520" s="82">
        <v>0</v>
      </c>
      <c r="F520" s="83"/>
    </row>
    <row r="521" spans="1:6" ht="14.25">
      <c r="A521" s="80">
        <v>2070304</v>
      </c>
      <c r="B521" s="80" t="s">
        <v>430</v>
      </c>
      <c r="C521" s="82"/>
      <c r="D521" s="82"/>
      <c r="E521" s="82">
        <v>0</v>
      </c>
      <c r="F521" s="83"/>
    </row>
    <row r="522" spans="1:6" ht="14.25">
      <c r="A522" s="80">
        <v>2070305</v>
      </c>
      <c r="B522" s="80" t="s">
        <v>431</v>
      </c>
      <c r="C522" s="82">
        <v>93</v>
      </c>
      <c r="D522" s="82">
        <v>93</v>
      </c>
      <c r="E522" s="82">
        <v>93</v>
      </c>
      <c r="F522" s="83">
        <f>(E522/D522)*100</f>
        <v>100</v>
      </c>
    </row>
    <row r="523" spans="1:6" ht="14.25">
      <c r="A523" s="80">
        <v>2070306</v>
      </c>
      <c r="B523" s="80" t="s">
        <v>432</v>
      </c>
      <c r="C523" s="82">
        <v>91</v>
      </c>
      <c r="D523" s="82">
        <v>92</v>
      </c>
      <c r="E523" s="82">
        <v>92</v>
      </c>
      <c r="F523" s="83">
        <f>(E523/D523)*100</f>
        <v>100</v>
      </c>
    </row>
    <row r="524" spans="1:6" ht="14.25">
      <c r="A524" s="80">
        <v>2070307</v>
      </c>
      <c r="B524" s="80" t="s">
        <v>433</v>
      </c>
      <c r="C524" s="82"/>
      <c r="D524" s="82">
        <v>71</v>
      </c>
      <c r="E524" s="82">
        <v>70</v>
      </c>
      <c r="F524" s="83">
        <f>(E524/D524)*100</f>
        <v>98.59154929577466</v>
      </c>
    </row>
    <row r="525" spans="1:6" ht="14.25">
      <c r="A525" s="80">
        <v>2070308</v>
      </c>
      <c r="B525" s="80" t="s">
        <v>434</v>
      </c>
      <c r="C525" s="82">
        <v>149</v>
      </c>
      <c r="D525" s="82">
        <v>149</v>
      </c>
      <c r="E525" s="82">
        <v>137</v>
      </c>
      <c r="F525" s="83">
        <f>(E525/D525)*100</f>
        <v>91.94630872483222</v>
      </c>
    </row>
    <row r="526" spans="1:6" ht="14.25">
      <c r="A526" s="80">
        <v>2070309</v>
      </c>
      <c r="B526" s="80" t="s">
        <v>435</v>
      </c>
      <c r="C526" s="82"/>
      <c r="D526" s="82"/>
      <c r="E526" s="82">
        <v>0</v>
      </c>
      <c r="F526" s="83"/>
    </row>
    <row r="527" spans="1:6" ht="14.25">
      <c r="A527" s="80">
        <v>2070399</v>
      </c>
      <c r="B527" s="80" t="s">
        <v>436</v>
      </c>
      <c r="C527" s="82">
        <v>503</v>
      </c>
      <c r="D527" s="82">
        <v>494</v>
      </c>
      <c r="E527" s="82">
        <v>482</v>
      </c>
      <c r="F527" s="83">
        <f>(E527/D527)*100</f>
        <v>97.57085020242914</v>
      </c>
    </row>
    <row r="528" spans="1:6" ht="14.25">
      <c r="A528" s="80">
        <v>20706</v>
      </c>
      <c r="B528" s="80" t="s">
        <v>437</v>
      </c>
      <c r="C528" s="82">
        <f>SUM(C529:C536)</f>
        <v>0</v>
      </c>
      <c r="D528" s="82">
        <f>SUM(D529:D536)</f>
        <v>0</v>
      </c>
      <c r="E528" s="82">
        <v>0</v>
      </c>
      <c r="F528" s="83"/>
    </row>
    <row r="529" spans="1:6" ht="14.25">
      <c r="A529" s="80">
        <v>2070601</v>
      </c>
      <c r="B529" s="80" t="s">
        <v>84</v>
      </c>
      <c r="C529" s="82"/>
      <c r="D529" s="82"/>
      <c r="E529" s="82">
        <v>0</v>
      </c>
      <c r="F529" s="83"/>
    </row>
    <row r="530" spans="1:6" ht="14.25">
      <c r="A530" s="80">
        <v>2070602</v>
      </c>
      <c r="B530" s="80" t="s">
        <v>85</v>
      </c>
      <c r="C530" s="82"/>
      <c r="D530" s="82"/>
      <c r="E530" s="82">
        <v>0</v>
      </c>
      <c r="F530" s="83"/>
    </row>
    <row r="531" spans="1:6" ht="14.25">
      <c r="A531" s="80">
        <v>2070603</v>
      </c>
      <c r="B531" s="80" t="s">
        <v>86</v>
      </c>
      <c r="C531" s="82"/>
      <c r="D531" s="82"/>
      <c r="E531" s="82">
        <v>0</v>
      </c>
      <c r="F531" s="83"/>
    </row>
    <row r="532" spans="1:6" ht="14.25">
      <c r="A532" s="80">
        <v>2070604</v>
      </c>
      <c r="B532" s="80" t="s">
        <v>438</v>
      </c>
      <c r="C532" s="82"/>
      <c r="D532" s="82"/>
      <c r="E532" s="82">
        <v>0</v>
      </c>
      <c r="F532" s="83"/>
    </row>
    <row r="533" spans="1:6" ht="14.25">
      <c r="A533" s="80">
        <v>2070605</v>
      </c>
      <c r="B533" s="80" t="s">
        <v>439</v>
      </c>
      <c r="C533" s="82"/>
      <c r="D533" s="82"/>
      <c r="E533" s="82">
        <v>0</v>
      </c>
      <c r="F533" s="83"/>
    </row>
    <row r="534" spans="1:6" ht="14.25">
      <c r="A534" s="80">
        <v>2070606</v>
      </c>
      <c r="B534" s="80" t="s">
        <v>440</v>
      </c>
      <c r="C534" s="82"/>
      <c r="D534" s="82"/>
      <c r="E534" s="82">
        <v>0</v>
      </c>
      <c r="F534" s="83"/>
    </row>
    <row r="535" spans="1:6" ht="14.25">
      <c r="A535" s="80">
        <v>2070607</v>
      </c>
      <c r="B535" s="80" t="s">
        <v>441</v>
      </c>
      <c r="C535" s="82"/>
      <c r="D535" s="82"/>
      <c r="E535" s="82">
        <v>0</v>
      </c>
      <c r="F535" s="83"/>
    </row>
    <row r="536" spans="1:6" ht="14.25">
      <c r="A536" s="80">
        <v>2070699</v>
      </c>
      <c r="B536" s="80" t="s">
        <v>442</v>
      </c>
      <c r="C536" s="82"/>
      <c r="D536" s="82"/>
      <c r="E536" s="82">
        <v>0</v>
      </c>
      <c r="F536" s="83"/>
    </row>
    <row r="537" spans="1:6" ht="14.25">
      <c r="A537" s="80">
        <v>20708</v>
      </c>
      <c r="B537" s="80" t="s">
        <v>443</v>
      </c>
      <c r="C537" s="82">
        <f>SUM(C538:C544)</f>
        <v>1187</v>
      </c>
      <c r="D537" s="82">
        <f>SUM(D538:D544)</f>
        <v>1258</v>
      </c>
      <c r="E537" s="82">
        <v>1377</v>
      </c>
      <c r="F537" s="83">
        <f>(E537/D537)*100</f>
        <v>109.45945945945945</v>
      </c>
    </row>
    <row r="538" spans="1:6" ht="14.25">
      <c r="A538" s="80">
        <v>2070801</v>
      </c>
      <c r="B538" s="80" t="s">
        <v>84</v>
      </c>
      <c r="C538" s="82"/>
      <c r="D538" s="82"/>
      <c r="E538" s="82">
        <v>0</v>
      </c>
      <c r="F538" s="83"/>
    </row>
    <row r="539" spans="1:6" ht="14.25">
      <c r="A539" s="80">
        <v>2070802</v>
      </c>
      <c r="B539" s="80" t="s">
        <v>85</v>
      </c>
      <c r="C539" s="82"/>
      <c r="D539" s="82"/>
      <c r="E539" s="82">
        <v>0</v>
      </c>
      <c r="F539" s="83"/>
    </row>
    <row r="540" spans="1:6" ht="14.25">
      <c r="A540" s="80">
        <v>2070803</v>
      </c>
      <c r="B540" s="80" t="s">
        <v>86</v>
      </c>
      <c r="C540" s="82"/>
      <c r="D540" s="82"/>
      <c r="E540" s="82">
        <v>0</v>
      </c>
      <c r="F540" s="83"/>
    </row>
    <row r="541" spans="1:6" ht="14.25">
      <c r="A541" s="80">
        <v>2070806</v>
      </c>
      <c r="B541" s="80" t="s">
        <v>444</v>
      </c>
      <c r="C541" s="82"/>
      <c r="D541" s="82"/>
      <c r="E541" s="82">
        <v>0</v>
      </c>
      <c r="F541" s="83"/>
    </row>
    <row r="542" spans="1:6" ht="14.25">
      <c r="A542" s="80">
        <v>2070807</v>
      </c>
      <c r="B542" s="80" t="s">
        <v>445</v>
      </c>
      <c r="C542" s="82"/>
      <c r="D542" s="82"/>
      <c r="E542" s="82">
        <v>0</v>
      </c>
      <c r="F542" s="83"/>
    </row>
    <row r="543" spans="1:6" ht="14.25">
      <c r="A543" s="80">
        <v>2070808</v>
      </c>
      <c r="B543" s="80" t="s">
        <v>446</v>
      </c>
      <c r="C543" s="82">
        <v>785</v>
      </c>
      <c r="D543" s="82">
        <v>795</v>
      </c>
      <c r="E543" s="82">
        <v>814</v>
      </c>
      <c r="F543" s="83">
        <f>(E543/D543)*100</f>
        <v>102.38993710691824</v>
      </c>
    </row>
    <row r="544" spans="1:6" ht="14.25">
      <c r="A544" s="80">
        <v>2070899</v>
      </c>
      <c r="B544" s="80" t="s">
        <v>447</v>
      </c>
      <c r="C544" s="82">
        <v>402</v>
      </c>
      <c r="D544" s="82">
        <v>463</v>
      </c>
      <c r="E544" s="82">
        <v>563</v>
      </c>
      <c r="F544" s="83">
        <f>(E544/D544)*100</f>
        <v>121.59827213822894</v>
      </c>
    </row>
    <row r="545" spans="1:6" ht="14.25">
      <c r="A545" s="80">
        <v>20799</v>
      </c>
      <c r="B545" s="80" t="s">
        <v>448</v>
      </c>
      <c r="C545" s="82">
        <f>SUM(C546:C548)</f>
        <v>2361</v>
      </c>
      <c r="D545" s="82">
        <f>SUM(D546:D548)</f>
        <v>1265</v>
      </c>
      <c r="E545" s="82">
        <v>4235</v>
      </c>
      <c r="F545" s="83">
        <f>(E545/D545)*100</f>
        <v>334.7826086956522</v>
      </c>
    </row>
    <row r="546" spans="1:6" ht="14.25">
      <c r="A546" s="80">
        <v>2079902</v>
      </c>
      <c r="B546" s="80" t="s">
        <v>449</v>
      </c>
      <c r="C546" s="82">
        <v>19</v>
      </c>
      <c r="D546" s="82"/>
      <c r="E546" s="82">
        <v>0</v>
      </c>
      <c r="F546" s="83"/>
    </row>
    <row r="547" spans="1:6" ht="14.25">
      <c r="A547" s="80">
        <v>2079903</v>
      </c>
      <c r="B547" s="80" t="s">
        <v>450</v>
      </c>
      <c r="C547" s="82">
        <v>224</v>
      </c>
      <c r="D547" s="82">
        <v>203</v>
      </c>
      <c r="E547" s="82">
        <v>203</v>
      </c>
      <c r="F547" s="83">
        <f>(E547/D547)*100</f>
        <v>100</v>
      </c>
    </row>
    <row r="548" spans="1:6" ht="14.25">
      <c r="A548" s="80">
        <v>2079999</v>
      </c>
      <c r="B548" s="80" t="s">
        <v>451</v>
      </c>
      <c r="C548" s="82">
        <v>2118</v>
      </c>
      <c r="D548" s="82">
        <v>1062</v>
      </c>
      <c r="E548" s="82">
        <v>4032</v>
      </c>
      <c r="F548" s="83">
        <f>(E548/D548)*100</f>
        <v>379.66101694915255</v>
      </c>
    </row>
    <row r="549" spans="1:6" ht="14.25">
      <c r="A549" s="80">
        <v>208</v>
      </c>
      <c r="B549" s="80" t="s">
        <v>452</v>
      </c>
      <c r="C549" s="82">
        <f>C550+C569+C577+C579+C588+C592+C602+C611+C618+C626+C635+C640+C643+C646+C649+C652+C655+C659+C663+C671+C674</f>
        <v>163067</v>
      </c>
      <c r="D549" s="82">
        <f>D550+D569+D577+D579+D588+D592+D602+D611+D618+D626+D635+D640+D643+D646+D649+D652+D655+D659+D663+D671+D674</f>
        <v>207192.72999999998</v>
      </c>
      <c r="E549" s="82">
        <v>174059</v>
      </c>
      <c r="F549" s="83">
        <f>(E549/D549)*100</f>
        <v>84.0082564672998</v>
      </c>
    </row>
    <row r="550" spans="1:6" ht="14.25">
      <c r="A550" s="80">
        <v>20801</v>
      </c>
      <c r="B550" s="80" t="s">
        <v>453</v>
      </c>
      <c r="C550" s="82">
        <f>SUM(C551:C568)</f>
        <v>6759</v>
      </c>
      <c r="D550" s="82">
        <f>SUM(D551:D568)</f>
        <v>7052</v>
      </c>
      <c r="E550" s="82">
        <v>6467</v>
      </c>
      <c r="F550" s="83">
        <f>(E550/D550)*100</f>
        <v>91.70448099829835</v>
      </c>
    </row>
    <row r="551" spans="1:6" ht="14.25">
      <c r="A551" s="80">
        <v>2080101</v>
      </c>
      <c r="B551" s="80" t="s">
        <v>84</v>
      </c>
      <c r="C551" s="82">
        <v>1469</v>
      </c>
      <c r="D551" s="82">
        <v>1514</v>
      </c>
      <c r="E551" s="82">
        <v>1434</v>
      </c>
      <c r="F551" s="83">
        <f>(E551/D551)*100</f>
        <v>94.71598414795245</v>
      </c>
    </row>
    <row r="552" spans="1:6" ht="14.25">
      <c r="A552" s="80">
        <v>2080102</v>
      </c>
      <c r="B552" s="80" t="s">
        <v>85</v>
      </c>
      <c r="C552" s="82"/>
      <c r="D552" s="82"/>
      <c r="E552" s="82">
        <v>0</v>
      </c>
      <c r="F552" s="83"/>
    </row>
    <row r="553" spans="1:6" ht="14.25">
      <c r="A553" s="80">
        <v>2080103</v>
      </c>
      <c r="B553" s="80" t="s">
        <v>86</v>
      </c>
      <c r="C553" s="82"/>
      <c r="D553" s="82"/>
      <c r="E553" s="82">
        <v>0</v>
      </c>
      <c r="F553" s="83"/>
    </row>
    <row r="554" spans="1:6" ht="14.25">
      <c r="A554" s="80">
        <v>2080104</v>
      </c>
      <c r="B554" s="80" t="s">
        <v>454</v>
      </c>
      <c r="C554" s="82"/>
      <c r="D554" s="82"/>
      <c r="E554" s="82">
        <v>0</v>
      </c>
      <c r="F554" s="83"/>
    </row>
    <row r="555" spans="1:6" ht="14.25">
      <c r="A555" s="80">
        <v>2080105</v>
      </c>
      <c r="B555" s="80" t="s">
        <v>455</v>
      </c>
      <c r="C555" s="82">
        <v>303</v>
      </c>
      <c r="D555" s="82">
        <v>303</v>
      </c>
      <c r="E555" s="82">
        <v>286</v>
      </c>
      <c r="F555" s="83">
        <f>(E555/D555)*100</f>
        <v>94.38943894389439</v>
      </c>
    </row>
    <row r="556" spans="1:6" ht="14.25">
      <c r="A556" s="80">
        <v>2080106</v>
      </c>
      <c r="B556" s="80" t="s">
        <v>456</v>
      </c>
      <c r="C556" s="82">
        <v>99</v>
      </c>
      <c r="D556" s="82">
        <v>148</v>
      </c>
      <c r="E556" s="82">
        <v>128</v>
      </c>
      <c r="F556" s="83">
        <f>(E556/D556)*100</f>
        <v>86.48648648648648</v>
      </c>
    </row>
    <row r="557" spans="1:6" ht="14.25">
      <c r="A557" s="80">
        <v>2080107</v>
      </c>
      <c r="B557" s="80" t="s">
        <v>457</v>
      </c>
      <c r="C557" s="82"/>
      <c r="D557" s="82"/>
      <c r="E557" s="82">
        <v>0</v>
      </c>
      <c r="F557" s="83"/>
    </row>
    <row r="558" spans="1:6" ht="14.25">
      <c r="A558" s="80">
        <v>2080108</v>
      </c>
      <c r="B558" s="80" t="s">
        <v>125</v>
      </c>
      <c r="C558" s="82">
        <v>43</v>
      </c>
      <c r="D558" s="82">
        <v>43</v>
      </c>
      <c r="E558" s="82">
        <v>51</v>
      </c>
      <c r="F558" s="83">
        <f>(E558/D558)*100</f>
        <v>118.6046511627907</v>
      </c>
    </row>
    <row r="559" spans="1:6" ht="14.25">
      <c r="A559" s="80">
        <v>2080109</v>
      </c>
      <c r="B559" s="80" t="s">
        <v>458</v>
      </c>
      <c r="C559" s="82">
        <v>885</v>
      </c>
      <c r="D559" s="82">
        <v>905</v>
      </c>
      <c r="E559" s="82">
        <v>891</v>
      </c>
      <c r="F559" s="83">
        <f>(E559/D559)*100</f>
        <v>98.45303867403314</v>
      </c>
    </row>
    <row r="560" spans="1:6" ht="14.25">
      <c r="A560" s="80">
        <v>2080110</v>
      </c>
      <c r="B560" s="80" t="s">
        <v>459</v>
      </c>
      <c r="C560" s="82">
        <v>20</v>
      </c>
      <c r="D560" s="82">
        <v>20</v>
      </c>
      <c r="E560" s="82">
        <v>15</v>
      </c>
      <c r="F560" s="83">
        <f>(E560/D560)*100</f>
        <v>75</v>
      </c>
    </row>
    <row r="561" spans="1:6" ht="14.25">
      <c r="A561" s="80">
        <v>2080111</v>
      </c>
      <c r="B561" s="80" t="s">
        <v>460</v>
      </c>
      <c r="C561" s="82">
        <v>118</v>
      </c>
      <c r="D561" s="82">
        <v>127</v>
      </c>
      <c r="E561" s="82">
        <v>122</v>
      </c>
      <c r="F561" s="83">
        <f>(E561/D561)*100</f>
        <v>96.06299212598425</v>
      </c>
    </row>
    <row r="562" spans="1:6" ht="14.25">
      <c r="A562" s="80">
        <v>2080112</v>
      </c>
      <c r="B562" s="80" t="s">
        <v>461</v>
      </c>
      <c r="C562" s="82"/>
      <c r="D562" s="82"/>
      <c r="E562" s="82">
        <v>0</v>
      </c>
      <c r="F562" s="83"/>
    </row>
    <row r="563" spans="1:6" ht="14.25">
      <c r="A563" s="80">
        <v>2080113</v>
      </c>
      <c r="B563" s="80" t="s">
        <v>462</v>
      </c>
      <c r="C563" s="82"/>
      <c r="D563" s="82"/>
      <c r="E563" s="82">
        <v>0</v>
      </c>
      <c r="F563" s="83"/>
    </row>
    <row r="564" spans="1:6" ht="14.25">
      <c r="A564" s="80">
        <v>2080114</v>
      </c>
      <c r="B564" s="80" t="s">
        <v>463</v>
      </c>
      <c r="C564" s="82"/>
      <c r="D564" s="82"/>
      <c r="E564" s="82">
        <v>0</v>
      </c>
      <c r="F564" s="83"/>
    </row>
    <row r="565" spans="1:6" ht="14.25">
      <c r="A565" s="80">
        <v>2080115</v>
      </c>
      <c r="B565" s="80" t="s">
        <v>464</v>
      </c>
      <c r="C565" s="82"/>
      <c r="D565" s="82"/>
      <c r="E565" s="82">
        <v>0</v>
      </c>
      <c r="F565" s="83"/>
    </row>
    <row r="566" spans="1:6" ht="14.25">
      <c r="A566" s="80">
        <v>2080116</v>
      </c>
      <c r="B566" s="80" t="s">
        <v>465</v>
      </c>
      <c r="C566" s="82">
        <v>2498</v>
      </c>
      <c r="D566" s="82">
        <v>2621</v>
      </c>
      <c r="E566" s="82">
        <v>2177</v>
      </c>
      <c r="F566" s="83">
        <f>(E566/D566)*100</f>
        <v>83.0599008012209</v>
      </c>
    </row>
    <row r="567" spans="1:6" ht="14.25">
      <c r="A567" s="80">
        <v>2080150</v>
      </c>
      <c r="B567" s="80" t="s">
        <v>93</v>
      </c>
      <c r="C567" s="82">
        <v>526</v>
      </c>
      <c r="D567" s="82">
        <v>505</v>
      </c>
      <c r="E567" s="82">
        <v>558</v>
      </c>
      <c r="F567" s="83">
        <f>(E567/D567)*100</f>
        <v>110.4950495049505</v>
      </c>
    </row>
    <row r="568" spans="1:6" ht="14.25">
      <c r="A568" s="80">
        <v>2080199</v>
      </c>
      <c r="B568" s="80" t="s">
        <v>466</v>
      </c>
      <c r="C568" s="82">
        <v>798</v>
      </c>
      <c r="D568" s="82">
        <v>866</v>
      </c>
      <c r="E568" s="82">
        <v>805</v>
      </c>
      <c r="F568" s="83">
        <f>(E568/D568)*100</f>
        <v>92.95612009237875</v>
      </c>
    </row>
    <row r="569" spans="1:6" ht="14.25">
      <c r="A569" s="80">
        <v>20802</v>
      </c>
      <c r="B569" s="80" t="s">
        <v>467</v>
      </c>
      <c r="C569" s="82">
        <f>SUM(C570:C576)</f>
        <v>1403</v>
      </c>
      <c r="D569" s="82">
        <f>SUM(D570:D576)</f>
        <v>1468</v>
      </c>
      <c r="E569" s="82">
        <v>2159</v>
      </c>
      <c r="F569" s="83">
        <f>(E569/D569)*100</f>
        <v>147.0708446866485</v>
      </c>
    </row>
    <row r="570" spans="1:6" ht="14.25">
      <c r="A570" s="80">
        <v>2080201</v>
      </c>
      <c r="B570" s="80" t="s">
        <v>84</v>
      </c>
      <c r="C570" s="82">
        <v>569</v>
      </c>
      <c r="D570" s="82">
        <v>595</v>
      </c>
      <c r="E570" s="82">
        <v>544</v>
      </c>
      <c r="F570" s="83">
        <f>(E570/D570)*100</f>
        <v>91.42857142857143</v>
      </c>
    </row>
    <row r="571" spans="1:6" ht="14.25">
      <c r="A571" s="80">
        <v>2080202</v>
      </c>
      <c r="B571" s="80" t="s">
        <v>85</v>
      </c>
      <c r="C571" s="82"/>
      <c r="D571" s="82"/>
      <c r="E571" s="82">
        <v>0</v>
      </c>
      <c r="F571" s="83"/>
    </row>
    <row r="572" spans="1:6" ht="14.25">
      <c r="A572" s="80">
        <v>2080203</v>
      </c>
      <c r="B572" s="80" t="s">
        <v>86</v>
      </c>
      <c r="C572" s="82"/>
      <c r="D572" s="82"/>
      <c r="E572" s="82">
        <v>0</v>
      </c>
      <c r="F572" s="83"/>
    </row>
    <row r="573" spans="1:6" ht="14.25">
      <c r="A573" s="80">
        <v>2080206</v>
      </c>
      <c r="B573" s="80" t="s">
        <v>468</v>
      </c>
      <c r="C573" s="82"/>
      <c r="D573" s="82"/>
      <c r="E573" s="82">
        <v>0</v>
      </c>
      <c r="F573" s="83"/>
    </row>
    <row r="574" spans="1:6" ht="14.25">
      <c r="A574" s="80">
        <v>2080207</v>
      </c>
      <c r="B574" s="80" t="s">
        <v>469</v>
      </c>
      <c r="C574" s="82">
        <v>33</v>
      </c>
      <c r="D574" s="82">
        <v>50</v>
      </c>
      <c r="E574" s="82">
        <v>50</v>
      </c>
      <c r="F574" s="83">
        <f>(E574/D574)*100</f>
        <v>100</v>
      </c>
    </row>
    <row r="575" spans="1:6" ht="14.25">
      <c r="A575" s="80">
        <v>2080208</v>
      </c>
      <c r="B575" s="80" t="s">
        <v>470</v>
      </c>
      <c r="C575" s="82">
        <v>43</v>
      </c>
      <c r="D575" s="82">
        <v>165</v>
      </c>
      <c r="E575" s="82">
        <v>46</v>
      </c>
      <c r="F575" s="83">
        <f>(E575/D575)*100</f>
        <v>27.878787878787882</v>
      </c>
    </row>
    <row r="576" spans="1:6" ht="14.25">
      <c r="A576" s="80">
        <v>2080299</v>
      </c>
      <c r="B576" s="80" t="s">
        <v>471</v>
      </c>
      <c r="C576" s="82">
        <v>758</v>
      </c>
      <c r="D576" s="82">
        <v>658</v>
      </c>
      <c r="E576" s="82">
        <v>1519</v>
      </c>
      <c r="F576" s="83">
        <f>(E576/D576)*100</f>
        <v>230.85106382978725</v>
      </c>
    </row>
    <row r="577" spans="1:6" ht="14.25">
      <c r="A577" s="80">
        <v>20804</v>
      </c>
      <c r="B577" s="80" t="s">
        <v>472</v>
      </c>
      <c r="C577" s="82">
        <f>C578</f>
        <v>0</v>
      </c>
      <c r="D577" s="82">
        <f>D578</f>
        <v>0</v>
      </c>
      <c r="E577" s="82">
        <v>0</v>
      </c>
      <c r="F577" s="83"/>
    </row>
    <row r="578" spans="1:6" ht="14.25">
      <c r="A578" s="80">
        <v>2080402</v>
      </c>
      <c r="B578" s="80" t="s">
        <v>473</v>
      </c>
      <c r="C578" s="82"/>
      <c r="D578" s="82"/>
      <c r="E578" s="82">
        <v>0</v>
      </c>
      <c r="F578" s="83"/>
    </row>
    <row r="579" spans="1:6" ht="14.25">
      <c r="A579" s="80">
        <v>20805</v>
      </c>
      <c r="B579" s="80" t="s">
        <v>474</v>
      </c>
      <c r="C579" s="82">
        <f>SUM(C580:C587)</f>
        <v>73843</v>
      </c>
      <c r="D579" s="82">
        <f>SUM(D580:D587)</f>
        <v>84945.45999999999</v>
      </c>
      <c r="E579" s="82">
        <v>53640</v>
      </c>
      <c r="F579" s="83">
        <f>(E579/D579)*100</f>
        <v>63.14640005481165</v>
      </c>
    </row>
    <row r="580" spans="1:6" ht="14.25">
      <c r="A580" s="80">
        <v>2080501</v>
      </c>
      <c r="B580" s="80" t="s">
        <v>475</v>
      </c>
      <c r="C580" s="82">
        <v>2454</v>
      </c>
      <c r="D580" s="82">
        <v>2602</v>
      </c>
      <c r="E580" s="82">
        <v>2545</v>
      </c>
      <c r="F580" s="83">
        <f>(E580/D580)*100</f>
        <v>97.80937740199846</v>
      </c>
    </row>
    <row r="581" spans="1:6" ht="14.25">
      <c r="A581" s="80">
        <v>2080502</v>
      </c>
      <c r="B581" s="80" t="s">
        <v>476</v>
      </c>
      <c r="C581" s="82">
        <v>5557</v>
      </c>
      <c r="D581" s="82">
        <v>5653</v>
      </c>
      <c r="E581" s="82">
        <v>5604</v>
      </c>
      <c r="F581" s="83">
        <f>(E581/D581)*100</f>
        <v>99.13320360870334</v>
      </c>
    </row>
    <row r="582" spans="1:6" ht="14.25">
      <c r="A582" s="80">
        <v>2080503</v>
      </c>
      <c r="B582" s="80" t="s">
        <v>477</v>
      </c>
      <c r="C582" s="82"/>
      <c r="D582" s="82"/>
      <c r="E582" s="82">
        <v>0</v>
      </c>
      <c r="F582" s="83"/>
    </row>
    <row r="583" spans="1:6" ht="14.25">
      <c r="A583" s="80">
        <v>2080505</v>
      </c>
      <c r="B583" s="80" t="s">
        <v>478</v>
      </c>
      <c r="C583" s="82">
        <v>13978</v>
      </c>
      <c r="D583" s="82">
        <v>16881.46</v>
      </c>
      <c r="E583" s="82">
        <v>16748</v>
      </c>
      <c r="F583" s="83">
        <f aca="true" t="shared" si="4" ref="F582:F645">(E583/D583)*100</f>
        <v>99.20942856838212</v>
      </c>
    </row>
    <row r="584" spans="1:6" ht="14.25">
      <c r="A584" s="80">
        <v>2080506</v>
      </c>
      <c r="B584" s="80" t="s">
        <v>479</v>
      </c>
      <c r="C584" s="82">
        <v>6990</v>
      </c>
      <c r="D584" s="82">
        <v>8407</v>
      </c>
      <c r="E584" s="82">
        <v>8341</v>
      </c>
      <c r="F584" s="83">
        <f t="shared" si="4"/>
        <v>99.21493993100987</v>
      </c>
    </row>
    <row r="585" spans="1:6" ht="14.25">
      <c r="A585" s="80">
        <v>2080507</v>
      </c>
      <c r="B585" s="80" t="s">
        <v>480</v>
      </c>
      <c r="C585" s="82">
        <v>845</v>
      </c>
      <c r="D585" s="82">
        <v>850</v>
      </c>
      <c r="E585" s="82">
        <v>850</v>
      </c>
      <c r="F585" s="83">
        <f t="shared" si="4"/>
        <v>100</v>
      </c>
    </row>
    <row r="586" spans="1:6" ht="14.25">
      <c r="A586" s="80">
        <v>2080508</v>
      </c>
      <c r="B586" s="80" t="s">
        <v>481</v>
      </c>
      <c r="C586" s="82"/>
      <c r="D586" s="82"/>
      <c r="E586" s="82">
        <v>0</v>
      </c>
      <c r="F586" s="83"/>
    </row>
    <row r="587" spans="1:6" ht="14.25">
      <c r="A587" s="80">
        <v>2080599</v>
      </c>
      <c r="B587" s="80" t="s">
        <v>482</v>
      </c>
      <c r="C587" s="82">
        <v>44019</v>
      </c>
      <c r="D587" s="82">
        <v>50552</v>
      </c>
      <c r="E587" s="82">
        <v>19552</v>
      </c>
      <c r="F587" s="83">
        <f t="shared" si="4"/>
        <v>38.67700585535686</v>
      </c>
    </row>
    <row r="588" spans="1:6" ht="14.25">
      <c r="A588" s="80">
        <v>20806</v>
      </c>
      <c r="B588" s="80" t="s">
        <v>483</v>
      </c>
      <c r="C588" s="82">
        <f>SUM(C589:C591)</f>
        <v>0</v>
      </c>
      <c r="D588" s="82">
        <f>SUM(D589:D591)</f>
        <v>0</v>
      </c>
      <c r="E588" s="82">
        <v>0</v>
      </c>
      <c r="F588" s="83"/>
    </row>
    <row r="589" spans="1:6" ht="14.25">
      <c r="A589" s="80">
        <v>2080601</v>
      </c>
      <c r="B589" s="80" t="s">
        <v>484</v>
      </c>
      <c r="C589" s="82"/>
      <c r="D589" s="82"/>
      <c r="E589" s="82">
        <v>0</v>
      </c>
      <c r="F589" s="83"/>
    </row>
    <row r="590" spans="1:6" ht="14.25">
      <c r="A590" s="80">
        <v>2080602</v>
      </c>
      <c r="B590" s="80" t="s">
        <v>485</v>
      </c>
      <c r="C590" s="82"/>
      <c r="D590" s="82"/>
      <c r="E590" s="82">
        <v>0</v>
      </c>
      <c r="F590" s="83"/>
    </row>
    <row r="591" spans="1:6" ht="14.25">
      <c r="A591" s="80">
        <v>2080699</v>
      </c>
      <c r="B591" s="80" t="s">
        <v>486</v>
      </c>
      <c r="C591" s="82"/>
      <c r="D591" s="82"/>
      <c r="E591" s="82">
        <v>0</v>
      </c>
      <c r="F591" s="83"/>
    </row>
    <row r="592" spans="1:6" ht="14.25">
      <c r="A592" s="80">
        <v>20807</v>
      </c>
      <c r="B592" s="80" t="s">
        <v>487</v>
      </c>
      <c r="C592" s="82">
        <f>SUM(C593:C601)</f>
        <v>1984</v>
      </c>
      <c r="D592" s="82">
        <f>SUM(D593:D601)</f>
        <v>6199</v>
      </c>
      <c r="E592" s="82">
        <v>6199</v>
      </c>
      <c r="F592" s="83">
        <f t="shared" si="4"/>
        <v>100</v>
      </c>
    </row>
    <row r="593" spans="1:6" ht="14.25">
      <c r="A593" s="80">
        <v>2080701</v>
      </c>
      <c r="B593" s="80" t="s">
        <v>488</v>
      </c>
      <c r="C593" s="82"/>
      <c r="D593" s="82"/>
      <c r="E593" s="82">
        <v>0</v>
      </c>
      <c r="F593" s="83"/>
    </row>
    <row r="594" spans="1:6" ht="14.25">
      <c r="A594" s="80">
        <v>2080702</v>
      </c>
      <c r="B594" s="80" t="s">
        <v>489</v>
      </c>
      <c r="C594" s="82"/>
      <c r="D594" s="82"/>
      <c r="E594" s="82">
        <v>0</v>
      </c>
      <c r="F594" s="83"/>
    </row>
    <row r="595" spans="1:6" ht="14.25">
      <c r="A595" s="80">
        <v>2080704</v>
      </c>
      <c r="B595" s="80" t="s">
        <v>490</v>
      </c>
      <c r="C595" s="82"/>
      <c r="D595" s="82">
        <v>686</v>
      </c>
      <c r="E595" s="82">
        <v>686</v>
      </c>
      <c r="F595" s="83">
        <f t="shared" si="4"/>
        <v>100</v>
      </c>
    </row>
    <row r="596" spans="1:6" ht="14.25">
      <c r="A596" s="80">
        <v>2080705</v>
      </c>
      <c r="B596" s="80" t="s">
        <v>491</v>
      </c>
      <c r="C596" s="82"/>
      <c r="D596" s="82"/>
      <c r="E596" s="82">
        <v>0</v>
      </c>
      <c r="F596" s="83"/>
    </row>
    <row r="597" spans="1:6" ht="14.25">
      <c r="A597" s="80">
        <v>2080709</v>
      </c>
      <c r="B597" s="80" t="s">
        <v>492</v>
      </c>
      <c r="C597" s="82"/>
      <c r="D597" s="82"/>
      <c r="E597" s="82">
        <v>0</v>
      </c>
      <c r="F597" s="83"/>
    </row>
    <row r="598" spans="1:6" ht="14.25">
      <c r="A598" s="80">
        <v>2080711</v>
      </c>
      <c r="B598" s="80" t="s">
        <v>493</v>
      </c>
      <c r="C598" s="82"/>
      <c r="D598" s="82"/>
      <c r="E598" s="82">
        <v>0</v>
      </c>
      <c r="F598" s="83"/>
    </row>
    <row r="599" spans="1:6" ht="14.25">
      <c r="A599" s="80">
        <v>2080712</v>
      </c>
      <c r="B599" s="80" t="s">
        <v>494</v>
      </c>
      <c r="C599" s="82"/>
      <c r="D599" s="82">
        <v>5</v>
      </c>
      <c r="E599" s="82">
        <v>5</v>
      </c>
      <c r="F599" s="83">
        <f t="shared" si="4"/>
        <v>100</v>
      </c>
    </row>
    <row r="600" spans="1:6" ht="14.25">
      <c r="A600" s="80">
        <v>2080713</v>
      </c>
      <c r="B600" s="80" t="s">
        <v>495</v>
      </c>
      <c r="C600" s="82"/>
      <c r="D600" s="82"/>
      <c r="E600" s="82">
        <v>0</v>
      </c>
      <c r="F600" s="83"/>
    </row>
    <row r="601" spans="1:6" ht="14.25">
      <c r="A601" s="80">
        <v>2080799</v>
      </c>
      <c r="B601" s="80" t="s">
        <v>496</v>
      </c>
      <c r="C601" s="82">
        <v>1984</v>
      </c>
      <c r="D601" s="82">
        <v>5508</v>
      </c>
      <c r="E601" s="82">
        <v>5508</v>
      </c>
      <c r="F601" s="83">
        <f t="shared" si="4"/>
        <v>100</v>
      </c>
    </row>
    <row r="602" spans="1:6" ht="14.25">
      <c r="A602" s="80">
        <v>20808</v>
      </c>
      <c r="B602" s="80" t="s">
        <v>497</v>
      </c>
      <c r="C602" s="82">
        <f>SUM(C603:C610)</f>
        <v>5687</v>
      </c>
      <c r="D602" s="82">
        <f>SUM(D603:D610)</f>
        <v>6244</v>
      </c>
      <c r="E602" s="82">
        <v>6140</v>
      </c>
      <c r="F602" s="83">
        <f t="shared" si="4"/>
        <v>98.33440102498399</v>
      </c>
    </row>
    <row r="603" spans="1:6" ht="14.25">
      <c r="A603" s="80">
        <v>2080801</v>
      </c>
      <c r="B603" s="80" t="s">
        <v>498</v>
      </c>
      <c r="C603" s="82">
        <v>295</v>
      </c>
      <c r="D603" s="82">
        <v>404</v>
      </c>
      <c r="E603" s="82">
        <v>418</v>
      </c>
      <c r="F603" s="83">
        <f t="shared" si="4"/>
        <v>103.46534653465346</v>
      </c>
    </row>
    <row r="604" spans="1:6" ht="14.25">
      <c r="A604" s="80">
        <v>2080802</v>
      </c>
      <c r="B604" s="80" t="s">
        <v>499</v>
      </c>
      <c r="C604" s="82">
        <v>1043</v>
      </c>
      <c r="D604" s="82">
        <v>1254</v>
      </c>
      <c r="E604" s="82">
        <v>1156</v>
      </c>
      <c r="F604" s="83">
        <f t="shared" si="4"/>
        <v>92.18500797448166</v>
      </c>
    </row>
    <row r="605" spans="1:6" ht="14.25">
      <c r="A605" s="80">
        <v>2080803</v>
      </c>
      <c r="B605" s="80" t="s">
        <v>500</v>
      </c>
      <c r="C605" s="82">
        <v>793</v>
      </c>
      <c r="D605" s="82">
        <v>827</v>
      </c>
      <c r="E605" s="82">
        <v>733</v>
      </c>
      <c r="F605" s="83">
        <f t="shared" si="4"/>
        <v>88.63361547762999</v>
      </c>
    </row>
    <row r="606" spans="1:6" ht="14.25">
      <c r="A606" s="80">
        <v>2080805</v>
      </c>
      <c r="B606" s="80" t="s">
        <v>501</v>
      </c>
      <c r="C606" s="82">
        <v>1420</v>
      </c>
      <c r="D606" s="82">
        <v>1383</v>
      </c>
      <c r="E606" s="82">
        <v>1401</v>
      </c>
      <c r="F606" s="83">
        <f t="shared" si="4"/>
        <v>101.30151843817788</v>
      </c>
    </row>
    <row r="607" spans="1:6" ht="14.25">
      <c r="A607" s="80">
        <v>2080806</v>
      </c>
      <c r="B607" s="80" t="s">
        <v>502</v>
      </c>
      <c r="C607" s="82">
        <v>1907</v>
      </c>
      <c r="D607" s="82">
        <v>1709</v>
      </c>
      <c r="E607" s="82">
        <v>1672</v>
      </c>
      <c r="F607" s="83">
        <f t="shared" si="4"/>
        <v>97.83499122293739</v>
      </c>
    </row>
    <row r="608" spans="1:6" ht="14.25">
      <c r="A608" s="80">
        <v>2080807</v>
      </c>
      <c r="B608" s="80" t="s">
        <v>503</v>
      </c>
      <c r="C608" s="82"/>
      <c r="D608" s="82"/>
      <c r="E608" s="82">
        <v>0</v>
      </c>
      <c r="F608" s="83"/>
    </row>
    <row r="609" spans="1:6" ht="14.25">
      <c r="A609" s="80">
        <v>2080808</v>
      </c>
      <c r="B609" s="80" t="s">
        <v>504</v>
      </c>
      <c r="C609" s="82">
        <v>101</v>
      </c>
      <c r="D609" s="82">
        <v>120</v>
      </c>
      <c r="E609" s="82">
        <v>114</v>
      </c>
      <c r="F609" s="83">
        <f t="shared" si="4"/>
        <v>95</v>
      </c>
    </row>
    <row r="610" spans="1:6" ht="14.25">
      <c r="A610" s="80">
        <v>2080899</v>
      </c>
      <c r="B610" s="80" t="s">
        <v>505</v>
      </c>
      <c r="C610" s="82">
        <v>128</v>
      </c>
      <c r="D610" s="82">
        <v>547</v>
      </c>
      <c r="E610" s="82">
        <v>646</v>
      </c>
      <c r="F610" s="83">
        <f t="shared" si="4"/>
        <v>118.09872029250457</v>
      </c>
    </row>
    <row r="611" spans="1:6" ht="14.25">
      <c r="A611" s="80">
        <v>20809</v>
      </c>
      <c r="B611" s="80" t="s">
        <v>506</v>
      </c>
      <c r="C611" s="82">
        <f>SUM(C612:C617)</f>
        <v>1568</v>
      </c>
      <c r="D611" s="82">
        <f>SUM(D612:D617)</f>
        <v>1707</v>
      </c>
      <c r="E611" s="82">
        <v>1512</v>
      </c>
      <c r="F611" s="83">
        <f t="shared" si="4"/>
        <v>88.57644991212655</v>
      </c>
    </row>
    <row r="612" spans="1:6" ht="14.25">
      <c r="A612" s="80">
        <v>2080901</v>
      </c>
      <c r="B612" s="80" t="s">
        <v>507</v>
      </c>
      <c r="C612" s="82">
        <v>1313</v>
      </c>
      <c r="D612" s="82">
        <v>1257</v>
      </c>
      <c r="E612" s="82">
        <v>1257</v>
      </c>
      <c r="F612" s="83">
        <f t="shared" si="4"/>
        <v>100</v>
      </c>
    </row>
    <row r="613" spans="1:6" ht="14.25">
      <c r="A613" s="80">
        <v>2080902</v>
      </c>
      <c r="B613" s="80" t="s">
        <v>508</v>
      </c>
      <c r="C613" s="82">
        <v>116</v>
      </c>
      <c r="D613" s="82">
        <v>249</v>
      </c>
      <c r="E613" s="82">
        <v>162</v>
      </c>
      <c r="F613" s="83">
        <f t="shared" si="4"/>
        <v>65.06024096385542</v>
      </c>
    </row>
    <row r="614" spans="1:6" ht="14.25">
      <c r="A614" s="80">
        <v>2080903</v>
      </c>
      <c r="B614" s="80" t="s">
        <v>509</v>
      </c>
      <c r="C614" s="82">
        <v>58</v>
      </c>
      <c r="D614" s="82">
        <v>90</v>
      </c>
      <c r="E614" s="82">
        <v>62</v>
      </c>
      <c r="F614" s="83">
        <f t="shared" si="4"/>
        <v>68.88888888888889</v>
      </c>
    </row>
    <row r="615" spans="1:6" ht="14.25">
      <c r="A615" s="80">
        <v>2080904</v>
      </c>
      <c r="B615" s="80" t="s">
        <v>510</v>
      </c>
      <c r="C615" s="82">
        <v>32</v>
      </c>
      <c r="D615" s="82">
        <v>62</v>
      </c>
      <c r="E615" s="82">
        <v>20</v>
      </c>
      <c r="F615" s="83">
        <f t="shared" si="4"/>
        <v>32.25806451612903</v>
      </c>
    </row>
    <row r="616" spans="1:6" ht="14.25">
      <c r="A616" s="80">
        <v>2080905</v>
      </c>
      <c r="B616" s="80" t="s">
        <v>511</v>
      </c>
      <c r="C616" s="82">
        <v>31</v>
      </c>
      <c r="D616" s="82">
        <v>31</v>
      </c>
      <c r="E616" s="82">
        <v>11</v>
      </c>
      <c r="F616" s="83">
        <f t="shared" si="4"/>
        <v>35.483870967741936</v>
      </c>
    </row>
    <row r="617" spans="1:6" ht="14.25">
      <c r="A617" s="80">
        <v>2080999</v>
      </c>
      <c r="B617" s="80" t="s">
        <v>512</v>
      </c>
      <c r="C617" s="82">
        <v>18</v>
      </c>
      <c r="D617" s="82">
        <v>18</v>
      </c>
      <c r="E617" s="82">
        <v>0</v>
      </c>
      <c r="F617" s="83">
        <f t="shared" si="4"/>
        <v>0</v>
      </c>
    </row>
    <row r="618" spans="1:6" ht="14.25">
      <c r="A618" s="80">
        <v>20810</v>
      </c>
      <c r="B618" s="80" t="s">
        <v>513</v>
      </c>
      <c r="C618" s="82">
        <f>SUM(C619:C625)</f>
        <v>6022</v>
      </c>
      <c r="D618" s="82">
        <f>SUM(D619:D625)</f>
        <v>5316</v>
      </c>
      <c r="E618" s="82">
        <v>4060</v>
      </c>
      <c r="F618" s="83">
        <f t="shared" si="4"/>
        <v>76.3732129420617</v>
      </c>
    </row>
    <row r="619" spans="1:6" ht="14.25">
      <c r="A619" s="80">
        <v>2081001</v>
      </c>
      <c r="B619" s="80" t="s">
        <v>514</v>
      </c>
      <c r="C619" s="82">
        <v>994</v>
      </c>
      <c r="D619" s="82">
        <v>997</v>
      </c>
      <c r="E619" s="82">
        <v>985</v>
      </c>
      <c r="F619" s="83">
        <f t="shared" si="4"/>
        <v>98.79638916750251</v>
      </c>
    </row>
    <row r="620" spans="1:6" ht="14.25">
      <c r="A620" s="80">
        <v>2081002</v>
      </c>
      <c r="B620" s="80" t="s">
        <v>515</v>
      </c>
      <c r="C620" s="82">
        <v>622</v>
      </c>
      <c r="D620" s="82">
        <v>1198</v>
      </c>
      <c r="E620" s="82">
        <v>1198</v>
      </c>
      <c r="F620" s="83">
        <f t="shared" si="4"/>
        <v>100</v>
      </c>
    </row>
    <row r="621" spans="1:6" ht="14.25">
      <c r="A621" s="80">
        <v>2081003</v>
      </c>
      <c r="B621" s="80" t="s">
        <v>516</v>
      </c>
      <c r="C621" s="82"/>
      <c r="D621" s="82"/>
      <c r="E621" s="82">
        <v>0</v>
      </c>
      <c r="F621" s="83"/>
    </row>
    <row r="622" spans="1:6" ht="14.25">
      <c r="A622" s="80">
        <v>2081004</v>
      </c>
      <c r="B622" s="80" t="s">
        <v>517</v>
      </c>
      <c r="C622" s="82">
        <v>569</v>
      </c>
      <c r="D622" s="82">
        <v>621</v>
      </c>
      <c r="E622" s="82">
        <v>636</v>
      </c>
      <c r="F622" s="83">
        <f t="shared" si="4"/>
        <v>102.41545893719808</v>
      </c>
    </row>
    <row r="623" spans="1:6" ht="14.25">
      <c r="A623" s="80">
        <v>2081005</v>
      </c>
      <c r="B623" s="80" t="s">
        <v>518</v>
      </c>
      <c r="C623" s="82">
        <v>98</v>
      </c>
      <c r="D623" s="82">
        <v>101</v>
      </c>
      <c r="E623" s="82">
        <v>99</v>
      </c>
      <c r="F623" s="83">
        <f t="shared" si="4"/>
        <v>98.01980198019803</v>
      </c>
    </row>
    <row r="624" spans="1:6" ht="14.25">
      <c r="A624" s="80">
        <v>2081006</v>
      </c>
      <c r="B624" s="80" t="s">
        <v>519</v>
      </c>
      <c r="C624" s="82">
        <v>3739</v>
      </c>
      <c r="D624" s="82">
        <v>2399</v>
      </c>
      <c r="E624" s="82">
        <v>1142</v>
      </c>
      <c r="F624" s="83">
        <f t="shared" si="4"/>
        <v>47.60316798666111</v>
      </c>
    </row>
    <row r="625" spans="1:6" ht="14.25">
      <c r="A625" s="80">
        <v>2081099</v>
      </c>
      <c r="B625" s="80" t="s">
        <v>520</v>
      </c>
      <c r="C625" s="82"/>
      <c r="D625" s="82"/>
      <c r="E625" s="82">
        <v>0</v>
      </c>
      <c r="F625" s="83"/>
    </row>
    <row r="626" spans="1:6" ht="14.25">
      <c r="A626" s="80">
        <v>20811</v>
      </c>
      <c r="B626" s="80" t="s">
        <v>521</v>
      </c>
      <c r="C626" s="82">
        <f>SUM(C627:C634)</f>
        <v>6001</v>
      </c>
      <c r="D626" s="82">
        <f>SUM(D627:D634)</f>
        <v>5514.27</v>
      </c>
      <c r="E626" s="82">
        <v>4866</v>
      </c>
      <c r="F626" s="83">
        <f t="shared" si="4"/>
        <v>88.24377478795923</v>
      </c>
    </row>
    <row r="627" spans="1:6" ht="14.25">
      <c r="A627" s="80">
        <v>2081101</v>
      </c>
      <c r="B627" s="80" t="s">
        <v>84</v>
      </c>
      <c r="C627" s="82">
        <v>394</v>
      </c>
      <c r="D627" s="82">
        <v>411.27</v>
      </c>
      <c r="E627" s="82">
        <v>373</v>
      </c>
      <c r="F627" s="83">
        <f t="shared" si="4"/>
        <v>90.69467746249423</v>
      </c>
    </row>
    <row r="628" spans="1:6" ht="14.25">
      <c r="A628" s="80">
        <v>2081102</v>
      </c>
      <c r="B628" s="80" t="s">
        <v>85</v>
      </c>
      <c r="C628" s="82"/>
      <c r="D628" s="82"/>
      <c r="E628" s="82">
        <v>0</v>
      </c>
      <c r="F628" s="83"/>
    </row>
    <row r="629" spans="1:6" ht="14.25">
      <c r="A629" s="80">
        <v>2081103</v>
      </c>
      <c r="B629" s="80" t="s">
        <v>86</v>
      </c>
      <c r="C629" s="82"/>
      <c r="D629" s="82"/>
      <c r="E629" s="82">
        <v>0</v>
      </c>
      <c r="F629" s="83"/>
    </row>
    <row r="630" spans="1:6" ht="14.25">
      <c r="A630" s="80">
        <v>2081104</v>
      </c>
      <c r="B630" s="80" t="s">
        <v>522</v>
      </c>
      <c r="C630" s="82">
        <v>597</v>
      </c>
      <c r="D630" s="82">
        <v>540</v>
      </c>
      <c r="E630" s="82">
        <v>493</v>
      </c>
      <c r="F630" s="83">
        <f t="shared" si="4"/>
        <v>91.2962962962963</v>
      </c>
    </row>
    <row r="631" spans="1:6" ht="14.25">
      <c r="A631" s="80">
        <v>2081105</v>
      </c>
      <c r="B631" s="80" t="s">
        <v>523</v>
      </c>
      <c r="C631" s="82">
        <v>773</v>
      </c>
      <c r="D631" s="82">
        <v>265</v>
      </c>
      <c r="E631" s="82">
        <v>111</v>
      </c>
      <c r="F631" s="83">
        <f t="shared" si="4"/>
        <v>41.88679245283019</v>
      </c>
    </row>
    <row r="632" spans="1:6" ht="14.25">
      <c r="A632" s="80">
        <v>2081106</v>
      </c>
      <c r="B632" s="80" t="s">
        <v>524</v>
      </c>
      <c r="C632" s="82">
        <v>11</v>
      </c>
      <c r="D632" s="82">
        <v>6</v>
      </c>
      <c r="E632" s="82">
        <v>6</v>
      </c>
      <c r="F632" s="83">
        <f t="shared" si="4"/>
        <v>100</v>
      </c>
    </row>
    <row r="633" spans="1:6" ht="14.25">
      <c r="A633" s="80">
        <v>2081107</v>
      </c>
      <c r="B633" s="80" t="s">
        <v>525</v>
      </c>
      <c r="C633" s="82">
        <v>3726</v>
      </c>
      <c r="D633" s="82">
        <v>3726</v>
      </c>
      <c r="E633" s="82">
        <v>3338</v>
      </c>
      <c r="F633" s="83">
        <f t="shared" si="4"/>
        <v>89.58668813741278</v>
      </c>
    </row>
    <row r="634" spans="1:6" ht="14.25">
      <c r="A634" s="80">
        <v>2081199</v>
      </c>
      <c r="B634" s="80" t="s">
        <v>526</v>
      </c>
      <c r="C634" s="82">
        <v>500</v>
      </c>
      <c r="D634" s="82">
        <v>566</v>
      </c>
      <c r="E634" s="82">
        <v>545</v>
      </c>
      <c r="F634" s="83">
        <f t="shared" si="4"/>
        <v>96.28975265017668</v>
      </c>
    </row>
    <row r="635" spans="1:6" ht="14.25">
      <c r="A635" s="80">
        <v>20816</v>
      </c>
      <c r="B635" s="80" t="s">
        <v>527</v>
      </c>
      <c r="C635" s="82">
        <f>SUM(C636:C639)</f>
        <v>292</v>
      </c>
      <c r="D635" s="82">
        <f>SUM(D636:D639)</f>
        <v>298</v>
      </c>
      <c r="E635" s="82">
        <v>283</v>
      </c>
      <c r="F635" s="83">
        <f t="shared" si="4"/>
        <v>94.96644295302013</v>
      </c>
    </row>
    <row r="636" spans="1:6" ht="14.25">
      <c r="A636" s="80">
        <v>2081601</v>
      </c>
      <c r="B636" s="80" t="s">
        <v>84</v>
      </c>
      <c r="C636" s="82">
        <v>185</v>
      </c>
      <c r="D636" s="82">
        <v>191</v>
      </c>
      <c r="E636" s="82">
        <v>179</v>
      </c>
      <c r="F636" s="83">
        <f t="shared" si="4"/>
        <v>93.717277486911</v>
      </c>
    </row>
    <row r="637" spans="1:6" ht="14.25">
      <c r="A637" s="80">
        <v>2081602</v>
      </c>
      <c r="B637" s="80" t="s">
        <v>85</v>
      </c>
      <c r="C637" s="82"/>
      <c r="D637" s="82"/>
      <c r="E637" s="82">
        <v>0</v>
      </c>
      <c r="F637" s="83"/>
    </row>
    <row r="638" spans="1:6" ht="14.25">
      <c r="A638" s="80">
        <v>2081603</v>
      </c>
      <c r="B638" s="80" t="s">
        <v>86</v>
      </c>
      <c r="C638" s="82"/>
      <c r="D638" s="82"/>
      <c r="E638" s="82">
        <v>0</v>
      </c>
      <c r="F638" s="83"/>
    </row>
    <row r="639" spans="1:6" ht="14.25">
      <c r="A639" s="80">
        <v>2081699</v>
      </c>
      <c r="B639" s="80" t="s">
        <v>528</v>
      </c>
      <c r="C639" s="82">
        <v>107</v>
      </c>
      <c r="D639" s="82">
        <v>107</v>
      </c>
      <c r="E639" s="82">
        <v>104</v>
      </c>
      <c r="F639" s="83">
        <f t="shared" si="4"/>
        <v>97.19626168224299</v>
      </c>
    </row>
    <row r="640" spans="1:6" ht="14.25">
      <c r="A640" s="80">
        <v>20819</v>
      </c>
      <c r="B640" s="80" t="s">
        <v>529</v>
      </c>
      <c r="C640" s="82">
        <f>SUM(C641:C642)</f>
        <v>9337</v>
      </c>
      <c r="D640" s="82">
        <f>SUM(D641:D642)</f>
        <v>9336</v>
      </c>
      <c r="E640" s="82">
        <v>9363</v>
      </c>
      <c r="F640" s="83">
        <f t="shared" si="4"/>
        <v>100.2892030848329</v>
      </c>
    </row>
    <row r="641" spans="1:6" ht="14.25">
      <c r="A641" s="80">
        <v>2081901</v>
      </c>
      <c r="B641" s="80" t="s">
        <v>530</v>
      </c>
      <c r="C641" s="82">
        <v>939</v>
      </c>
      <c r="D641" s="82">
        <v>862</v>
      </c>
      <c r="E641" s="82">
        <v>862</v>
      </c>
      <c r="F641" s="83">
        <f t="shared" si="4"/>
        <v>100</v>
      </c>
    </row>
    <row r="642" spans="1:6" ht="14.25">
      <c r="A642" s="80">
        <v>2081902</v>
      </c>
      <c r="B642" s="80" t="s">
        <v>531</v>
      </c>
      <c r="C642" s="82">
        <v>8398</v>
      </c>
      <c r="D642" s="82">
        <v>8474</v>
      </c>
      <c r="E642" s="82">
        <v>8501</v>
      </c>
      <c r="F642" s="83">
        <f t="shared" si="4"/>
        <v>100.3186216662733</v>
      </c>
    </row>
    <row r="643" spans="1:6" ht="14.25">
      <c r="A643" s="80">
        <v>20820</v>
      </c>
      <c r="B643" s="80" t="s">
        <v>532</v>
      </c>
      <c r="C643" s="82">
        <f>SUM(C644:C645)</f>
        <v>227</v>
      </c>
      <c r="D643" s="82">
        <f>SUM(D644:D645)</f>
        <v>315</v>
      </c>
      <c r="E643" s="82">
        <v>188</v>
      </c>
      <c r="F643" s="83">
        <f t="shared" si="4"/>
        <v>59.682539682539684</v>
      </c>
    </row>
    <row r="644" spans="1:6" ht="14.25">
      <c r="A644" s="80">
        <v>2082001</v>
      </c>
      <c r="B644" s="80" t="s">
        <v>533</v>
      </c>
      <c r="C644" s="82">
        <v>67</v>
      </c>
      <c r="D644" s="82">
        <v>166</v>
      </c>
      <c r="E644" s="82">
        <v>67</v>
      </c>
      <c r="F644" s="83">
        <f t="shared" si="4"/>
        <v>40.36144578313253</v>
      </c>
    </row>
    <row r="645" spans="1:6" ht="14.25">
      <c r="A645" s="80">
        <v>2082002</v>
      </c>
      <c r="B645" s="80" t="s">
        <v>534</v>
      </c>
      <c r="C645" s="82">
        <v>160</v>
      </c>
      <c r="D645" s="82">
        <v>149</v>
      </c>
      <c r="E645" s="82">
        <v>121</v>
      </c>
      <c r="F645" s="83">
        <f t="shared" si="4"/>
        <v>81.20805369127517</v>
      </c>
    </row>
    <row r="646" spans="1:6" ht="14.25">
      <c r="A646" s="80">
        <v>20821</v>
      </c>
      <c r="B646" s="80" t="s">
        <v>535</v>
      </c>
      <c r="C646" s="82">
        <f>SUM(C647:C648)</f>
        <v>698</v>
      </c>
      <c r="D646" s="82">
        <f>SUM(D647:D648)</f>
        <v>191</v>
      </c>
      <c r="E646" s="82">
        <v>114</v>
      </c>
      <c r="F646" s="83">
        <f aca="true" t="shared" si="5" ref="F646:F709">(E646/D646)*100</f>
        <v>59.68586387434554</v>
      </c>
    </row>
    <row r="647" spans="1:6" ht="14.25">
      <c r="A647" s="80">
        <v>2082101</v>
      </c>
      <c r="B647" s="80" t="s">
        <v>536</v>
      </c>
      <c r="C647" s="82">
        <v>83</v>
      </c>
      <c r="D647" s="82">
        <v>71</v>
      </c>
      <c r="E647" s="82">
        <v>71</v>
      </c>
      <c r="F647" s="83">
        <f t="shared" si="5"/>
        <v>100</v>
      </c>
    </row>
    <row r="648" spans="1:6" ht="14.25">
      <c r="A648" s="80">
        <v>2082102</v>
      </c>
      <c r="B648" s="80" t="s">
        <v>537</v>
      </c>
      <c r="C648" s="82">
        <v>615</v>
      </c>
      <c r="D648" s="82">
        <v>120</v>
      </c>
      <c r="E648" s="82">
        <v>43</v>
      </c>
      <c r="F648" s="83">
        <f t="shared" si="5"/>
        <v>35.833333333333336</v>
      </c>
    </row>
    <row r="649" spans="1:6" ht="14.25">
      <c r="A649" s="80">
        <v>20824</v>
      </c>
      <c r="B649" s="80" t="s">
        <v>538</v>
      </c>
      <c r="C649" s="82">
        <f>SUM(C650:C651)</f>
        <v>0</v>
      </c>
      <c r="D649" s="82">
        <f>SUM(D650:D651)</f>
        <v>0</v>
      </c>
      <c r="E649" s="82">
        <v>0</v>
      </c>
      <c r="F649" s="83"/>
    </row>
    <row r="650" spans="1:6" ht="14.25">
      <c r="A650" s="80">
        <v>2082401</v>
      </c>
      <c r="B650" s="80" t="s">
        <v>539</v>
      </c>
      <c r="C650" s="82"/>
      <c r="D650" s="82"/>
      <c r="E650" s="82">
        <v>0</v>
      </c>
      <c r="F650" s="83"/>
    </row>
    <row r="651" spans="1:6" ht="14.25">
      <c r="A651" s="80">
        <v>2082402</v>
      </c>
      <c r="B651" s="80" t="s">
        <v>540</v>
      </c>
      <c r="C651" s="82"/>
      <c r="D651" s="82"/>
      <c r="E651" s="82">
        <v>0</v>
      </c>
      <c r="F651" s="83"/>
    </row>
    <row r="652" spans="1:6" ht="14.25">
      <c r="A652" s="80">
        <v>20825</v>
      </c>
      <c r="B652" s="80" t="s">
        <v>541</v>
      </c>
      <c r="C652" s="82">
        <f>SUM(C653:C654)</f>
        <v>1516</v>
      </c>
      <c r="D652" s="82">
        <f>SUM(D653:D654)</f>
        <v>1840</v>
      </c>
      <c r="E652" s="82">
        <v>1985</v>
      </c>
      <c r="F652" s="83">
        <f t="shared" si="5"/>
        <v>107.88043478260869</v>
      </c>
    </row>
    <row r="653" spans="1:6" ht="14.25">
      <c r="A653" s="80">
        <v>2082501</v>
      </c>
      <c r="B653" s="80" t="s">
        <v>542</v>
      </c>
      <c r="C653" s="82"/>
      <c r="D653" s="82"/>
      <c r="E653" s="82">
        <v>0</v>
      </c>
      <c r="F653" s="83"/>
    </row>
    <row r="654" spans="1:6" ht="14.25">
      <c r="A654" s="80">
        <v>2082502</v>
      </c>
      <c r="B654" s="80" t="s">
        <v>543</v>
      </c>
      <c r="C654" s="82">
        <v>1516</v>
      </c>
      <c r="D654" s="82">
        <v>1840</v>
      </c>
      <c r="E654" s="82">
        <v>1985</v>
      </c>
      <c r="F654" s="83">
        <f t="shared" si="5"/>
        <v>107.88043478260869</v>
      </c>
    </row>
    <row r="655" spans="1:6" ht="14.25">
      <c r="A655" s="80">
        <v>20826</v>
      </c>
      <c r="B655" s="80" t="s">
        <v>544</v>
      </c>
      <c r="C655" s="82">
        <f>SUM(C656:C658)</f>
        <v>6100</v>
      </c>
      <c r="D655" s="82">
        <f>SUM(D656:D658)</f>
        <v>13425</v>
      </c>
      <c r="E655" s="82">
        <v>13425</v>
      </c>
      <c r="F655" s="83">
        <f t="shared" si="5"/>
        <v>100</v>
      </c>
    </row>
    <row r="656" spans="1:6" ht="14.25">
      <c r="A656" s="80">
        <v>2082601</v>
      </c>
      <c r="B656" s="80" t="s">
        <v>545</v>
      </c>
      <c r="C656" s="82"/>
      <c r="D656" s="82"/>
      <c r="E656" s="82">
        <v>0</v>
      </c>
      <c r="F656" s="83"/>
    </row>
    <row r="657" spans="1:6" ht="14.25">
      <c r="A657" s="80">
        <v>2082602</v>
      </c>
      <c r="B657" s="80" t="s">
        <v>546</v>
      </c>
      <c r="C657" s="82">
        <v>6100</v>
      </c>
      <c r="D657" s="82">
        <v>7825</v>
      </c>
      <c r="E657" s="82">
        <v>7825</v>
      </c>
      <c r="F657" s="83">
        <f t="shared" si="5"/>
        <v>100</v>
      </c>
    </row>
    <row r="658" spans="1:6" ht="14.25">
      <c r="A658" s="80">
        <v>2082699</v>
      </c>
      <c r="B658" s="80" t="s">
        <v>547</v>
      </c>
      <c r="C658" s="82"/>
      <c r="D658" s="82">
        <v>5600</v>
      </c>
      <c r="E658" s="82">
        <v>5600</v>
      </c>
      <c r="F658" s="83">
        <f t="shared" si="5"/>
        <v>100</v>
      </c>
    </row>
    <row r="659" spans="1:6" ht="14.25">
      <c r="A659" s="80">
        <v>20827</v>
      </c>
      <c r="B659" s="80" t="s">
        <v>548</v>
      </c>
      <c r="C659" s="82">
        <f>SUM(C660:C662)</f>
        <v>0</v>
      </c>
      <c r="D659" s="82">
        <f>SUM(D660:D662)</f>
        <v>323</v>
      </c>
      <c r="E659" s="82">
        <v>323</v>
      </c>
      <c r="F659" s="83">
        <f t="shared" si="5"/>
        <v>100</v>
      </c>
    </row>
    <row r="660" spans="1:6" ht="14.25">
      <c r="A660" s="80">
        <v>2082701</v>
      </c>
      <c r="B660" s="80" t="s">
        <v>549</v>
      </c>
      <c r="C660" s="82"/>
      <c r="D660" s="82"/>
      <c r="E660" s="82">
        <v>0</v>
      </c>
      <c r="F660" s="83"/>
    </row>
    <row r="661" spans="1:6" ht="14.25">
      <c r="A661" s="80">
        <v>2082702</v>
      </c>
      <c r="B661" s="80" t="s">
        <v>550</v>
      </c>
      <c r="C661" s="82"/>
      <c r="D661" s="82">
        <v>323</v>
      </c>
      <c r="E661" s="82">
        <v>323</v>
      </c>
      <c r="F661" s="83">
        <f t="shared" si="5"/>
        <v>100</v>
      </c>
    </row>
    <row r="662" spans="1:6" ht="14.25">
      <c r="A662" s="80">
        <v>2082799</v>
      </c>
      <c r="B662" s="80" t="s">
        <v>551</v>
      </c>
      <c r="C662" s="82"/>
      <c r="D662" s="82"/>
      <c r="E662" s="82">
        <v>0</v>
      </c>
      <c r="F662" s="83"/>
    </row>
    <row r="663" spans="1:6" ht="14.25">
      <c r="A663" s="80">
        <v>20828</v>
      </c>
      <c r="B663" s="80" t="s">
        <v>552</v>
      </c>
      <c r="C663" s="82">
        <f>SUM(C664:C670)</f>
        <v>870</v>
      </c>
      <c r="D663" s="82">
        <f>SUM(D664:D670)</f>
        <v>945</v>
      </c>
      <c r="E663" s="82">
        <v>896</v>
      </c>
      <c r="F663" s="83">
        <f t="shared" si="5"/>
        <v>94.81481481481482</v>
      </c>
    </row>
    <row r="664" spans="1:6" ht="14.25">
      <c r="A664" s="80">
        <v>2082801</v>
      </c>
      <c r="B664" s="80" t="s">
        <v>84</v>
      </c>
      <c r="C664" s="82">
        <v>321</v>
      </c>
      <c r="D664" s="82">
        <v>343</v>
      </c>
      <c r="E664" s="82">
        <v>329</v>
      </c>
      <c r="F664" s="83">
        <f t="shared" si="5"/>
        <v>95.91836734693877</v>
      </c>
    </row>
    <row r="665" spans="1:6" ht="14.25">
      <c r="A665" s="80">
        <v>2082802</v>
      </c>
      <c r="B665" s="80" t="s">
        <v>85</v>
      </c>
      <c r="C665" s="82">
        <v>151</v>
      </c>
      <c r="D665" s="82">
        <v>151</v>
      </c>
      <c r="E665" s="82">
        <v>133</v>
      </c>
      <c r="F665" s="83">
        <f t="shared" si="5"/>
        <v>88.0794701986755</v>
      </c>
    </row>
    <row r="666" spans="1:6" ht="14.25">
      <c r="A666" s="80">
        <v>2082803</v>
      </c>
      <c r="B666" s="80" t="s">
        <v>86</v>
      </c>
      <c r="C666" s="82"/>
      <c r="D666" s="82"/>
      <c r="E666" s="82">
        <v>0</v>
      </c>
      <c r="F666" s="83"/>
    </row>
    <row r="667" spans="1:6" ht="14.25">
      <c r="A667" s="80">
        <v>2082804</v>
      </c>
      <c r="B667" s="80" t="s">
        <v>553</v>
      </c>
      <c r="C667" s="82">
        <v>138</v>
      </c>
      <c r="D667" s="82">
        <v>146</v>
      </c>
      <c r="E667" s="82">
        <v>146</v>
      </c>
      <c r="F667" s="83">
        <f t="shared" si="5"/>
        <v>100</v>
      </c>
    </row>
    <row r="668" spans="1:6" ht="14.25">
      <c r="A668" s="80">
        <v>2082805</v>
      </c>
      <c r="B668" s="80" t="s">
        <v>554</v>
      </c>
      <c r="C668" s="82"/>
      <c r="D668" s="82"/>
      <c r="E668" s="82">
        <v>0</v>
      </c>
      <c r="F668" s="83"/>
    </row>
    <row r="669" spans="1:6" ht="14.25">
      <c r="A669" s="80">
        <v>2082850</v>
      </c>
      <c r="B669" s="80" t="s">
        <v>93</v>
      </c>
      <c r="C669" s="82">
        <v>226</v>
      </c>
      <c r="D669" s="82">
        <v>252</v>
      </c>
      <c r="E669" s="82">
        <v>238</v>
      </c>
      <c r="F669" s="83">
        <f t="shared" si="5"/>
        <v>94.44444444444444</v>
      </c>
    </row>
    <row r="670" spans="1:6" ht="14.25">
      <c r="A670" s="80">
        <v>2082899</v>
      </c>
      <c r="B670" s="80" t="s">
        <v>555</v>
      </c>
      <c r="C670" s="82">
        <v>34</v>
      </c>
      <c r="D670" s="82">
        <v>53</v>
      </c>
      <c r="E670" s="82">
        <v>50</v>
      </c>
      <c r="F670" s="83">
        <f t="shared" si="5"/>
        <v>94.33962264150944</v>
      </c>
    </row>
    <row r="671" spans="1:6" ht="14.25">
      <c r="A671" s="80">
        <v>20830</v>
      </c>
      <c r="B671" s="80" t="s">
        <v>556</v>
      </c>
      <c r="C671" s="82">
        <f>SUM(C672:C673)</f>
        <v>0</v>
      </c>
      <c r="D671" s="82">
        <f>SUM(D672:D673)</f>
        <v>0</v>
      </c>
      <c r="E671" s="82">
        <v>0</v>
      </c>
      <c r="F671" s="83"/>
    </row>
    <row r="672" spans="1:6" ht="14.25">
      <c r="A672" s="80">
        <v>2083001</v>
      </c>
      <c r="B672" s="80" t="s">
        <v>557</v>
      </c>
      <c r="C672" s="82"/>
      <c r="D672" s="82"/>
      <c r="E672" s="82">
        <v>0</v>
      </c>
      <c r="F672" s="83"/>
    </row>
    <row r="673" spans="1:6" ht="14.25">
      <c r="A673" s="80">
        <v>2083099</v>
      </c>
      <c r="B673" s="80" t="s">
        <v>558</v>
      </c>
      <c r="C673" s="82"/>
      <c r="D673" s="82"/>
      <c r="E673" s="82">
        <v>0</v>
      </c>
      <c r="F673" s="83"/>
    </row>
    <row r="674" spans="1:6" ht="14.25">
      <c r="A674" s="80">
        <v>20899</v>
      </c>
      <c r="B674" s="80" t="s">
        <v>559</v>
      </c>
      <c r="C674" s="82">
        <f>C675</f>
        <v>40760</v>
      </c>
      <c r="D674" s="82">
        <f>D675</f>
        <v>62074</v>
      </c>
      <c r="E674" s="82">
        <v>62439</v>
      </c>
      <c r="F674" s="83">
        <f t="shared" si="5"/>
        <v>100.58800786158454</v>
      </c>
    </row>
    <row r="675" spans="1:6" ht="14.25">
      <c r="A675" s="80">
        <v>2089999</v>
      </c>
      <c r="B675" s="80" t="s">
        <v>560</v>
      </c>
      <c r="C675" s="82">
        <v>40760</v>
      </c>
      <c r="D675" s="82">
        <v>62074</v>
      </c>
      <c r="E675" s="82">
        <v>62439</v>
      </c>
      <c r="F675" s="83">
        <f t="shared" si="5"/>
        <v>100.58800786158454</v>
      </c>
    </row>
    <row r="676" spans="1:6" ht="14.25">
      <c r="A676" s="80">
        <v>210</v>
      </c>
      <c r="B676" s="80" t="s">
        <v>561</v>
      </c>
      <c r="C676" s="82">
        <f>C677+C682+C697+C701+C713+C716+C720+C725+C729+C733+C736+C745+C747</f>
        <v>86000</v>
      </c>
      <c r="D676" s="82">
        <f>D677+D682+D697+D701+D713+D716+D720+D725+D729+D733+D736+D745+D747</f>
        <v>70429</v>
      </c>
      <c r="E676" s="82">
        <v>67330</v>
      </c>
      <c r="F676" s="83">
        <f t="shared" si="5"/>
        <v>95.59982393616266</v>
      </c>
    </row>
    <row r="677" spans="1:6" ht="14.25">
      <c r="A677" s="80">
        <v>21001</v>
      </c>
      <c r="B677" s="80" t="s">
        <v>562</v>
      </c>
      <c r="C677" s="82">
        <f>SUM(C678:C681)</f>
        <v>1851</v>
      </c>
      <c r="D677" s="82">
        <f>SUM(D678:D681)</f>
        <v>1931</v>
      </c>
      <c r="E677" s="82">
        <v>1824</v>
      </c>
      <c r="F677" s="83">
        <f t="shared" si="5"/>
        <v>94.45882962195753</v>
      </c>
    </row>
    <row r="678" spans="1:6" ht="14.25">
      <c r="A678" s="80">
        <v>2100101</v>
      </c>
      <c r="B678" s="80" t="s">
        <v>84</v>
      </c>
      <c r="C678" s="82">
        <v>1327</v>
      </c>
      <c r="D678" s="82">
        <v>1301</v>
      </c>
      <c r="E678" s="82">
        <v>1194</v>
      </c>
      <c r="F678" s="83">
        <f t="shared" si="5"/>
        <v>91.77555726364335</v>
      </c>
    </row>
    <row r="679" spans="1:6" ht="14.25">
      <c r="A679" s="80">
        <v>2100102</v>
      </c>
      <c r="B679" s="80" t="s">
        <v>85</v>
      </c>
      <c r="C679" s="82"/>
      <c r="D679" s="82"/>
      <c r="E679" s="82">
        <v>0</v>
      </c>
      <c r="F679" s="83"/>
    </row>
    <row r="680" spans="1:6" ht="14.25">
      <c r="A680" s="80">
        <v>2100103</v>
      </c>
      <c r="B680" s="80" t="s">
        <v>86</v>
      </c>
      <c r="C680" s="82"/>
      <c r="D680" s="82"/>
      <c r="E680" s="82">
        <v>0</v>
      </c>
      <c r="F680" s="83"/>
    </row>
    <row r="681" spans="1:6" ht="14.25">
      <c r="A681" s="80">
        <v>2100199</v>
      </c>
      <c r="B681" s="80" t="s">
        <v>563</v>
      </c>
      <c r="C681" s="82">
        <v>524</v>
      </c>
      <c r="D681" s="82">
        <v>630</v>
      </c>
      <c r="E681" s="82">
        <v>630</v>
      </c>
      <c r="F681" s="83">
        <f t="shared" si="5"/>
        <v>100</v>
      </c>
    </row>
    <row r="682" spans="1:6" ht="14.25">
      <c r="A682" s="80">
        <v>21002</v>
      </c>
      <c r="B682" s="80" t="s">
        <v>564</v>
      </c>
      <c r="C682" s="82">
        <f>SUM(C683:C696)</f>
        <v>10426</v>
      </c>
      <c r="D682" s="82">
        <f>SUM(D683:D696)</f>
        <v>10236</v>
      </c>
      <c r="E682" s="82">
        <v>10218</v>
      </c>
      <c r="F682" s="83">
        <f t="shared" si="5"/>
        <v>99.82415005861665</v>
      </c>
    </row>
    <row r="683" spans="1:6" ht="14.25">
      <c r="A683" s="80">
        <v>2100201</v>
      </c>
      <c r="B683" s="80" t="s">
        <v>565</v>
      </c>
      <c r="C683" s="82">
        <v>7474</v>
      </c>
      <c r="D683" s="82">
        <v>7474</v>
      </c>
      <c r="E683" s="82">
        <v>7453</v>
      </c>
      <c r="F683" s="83">
        <f t="shared" si="5"/>
        <v>99.71902595664972</v>
      </c>
    </row>
    <row r="684" spans="1:6" ht="14.25">
      <c r="A684" s="80">
        <v>2100202</v>
      </c>
      <c r="B684" s="80" t="s">
        <v>566</v>
      </c>
      <c r="C684" s="82">
        <v>2270</v>
      </c>
      <c r="D684" s="82">
        <v>2270</v>
      </c>
      <c r="E684" s="82">
        <v>2270</v>
      </c>
      <c r="F684" s="83">
        <f t="shared" si="5"/>
        <v>100</v>
      </c>
    </row>
    <row r="685" spans="1:6" ht="14.25">
      <c r="A685" s="80">
        <v>2100203</v>
      </c>
      <c r="B685" s="80" t="s">
        <v>567</v>
      </c>
      <c r="C685" s="82"/>
      <c r="D685" s="82"/>
      <c r="E685" s="82">
        <v>0</v>
      </c>
      <c r="F685" s="83"/>
    </row>
    <row r="686" spans="1:6" ht="14.25">
      <c r="A686" s="80">
        <v>2100204</v>
      </c>
      <c r="B686" s="80" t="s">
        <v>568</v>
      </c>
      <c r="C686" s="82"/>
      <c r="D686" s="82"/>
      <c r="E686" s="82">
        <v>0</v>
      </c>
      <c r="F686" s="83"/>
    </row>
    <row r="687" spans="1:6" ht="14.25">
      <c r="A687" s="80">
        <v>2100205</v>
      </c>
      <c r="B687" s="80" t="s">
        <v>569</v>
      </c>
      <c r="C687" s="82"/>
      <c r="D687" s="82"/>
      <c r="E687" s="82">
        <v>0</v>
      </c>
      <c r="F687" s="83"/>
    </row>
    <row r="688" spans="1:6" ht="14.25">
      <c r="A688" s="80">
        <v>2100206</v>
      </c>
      <c r="B688" s="80" t="s">
        <v>570</v>
      </c>
      <c r="C688" s="82">
        <v>200</v>
      </c>
      <c r="D688" s="82"/>
      <c r="E688" s="82">
        <v>0</v>
      </c>
      <c r="F688" s="83"/>
    </row>
    <row r="689" spans="1:6" ht="14.25">
      <c r="A689" s="80">
        <v>2100207</v>
      </c>
      <c r="B689" s="80" t="s">
        <v>571</v>
      </c>
      <c r="C689" s="82"/>
      <c r="D689" s="82"/>
      <c r="E689" s="82">
        <v>0</v>
      </c>
      <c r="F689" s="83"/>
    </row>
    <row r="690" spans="1:6" ht="14.25">
      <c r="A690" s="80">
        <v>2100208</v>
      </c>
      <c r="B690" s="80" t="s">
        <v>572</v>
      </c>
      <c r="C690" s="82"/>
      <c r="D690" s="82"/>
      <c r="E690" s="82">
        <v>0</v>
      </c>
      <c r="F690" s="83"/>
    </row>
    <row r="691" spans="1:6" ht="14.25">
      <c r="A691" s="80">
        <v>2100209</v>
      </c>
      <c r="B691" s="80" t="s">
        <v>573</v>
      </c>
      <c r="C691" s="82"/>
      <c r="D691" s="82"/>
      <c r="E691" s="82">
        <v>0</v>
      </c>
      <c r="F691" s="83"/>
    </row>
    <row r="692" spans="1:6" ht="14.25">
      <c r="A692" s="80">
        <v>2100210</v>
      </c>
      <c r="B692" s="80" t="s">
        <v>574</v>
      </c>
      <c r="C692" s="82"/>
      <c r="D692" s="82"/>
      <c r="E692" s="82">
        <v>0</v>
      </c>
      <c r="F692" s="83"/>
    </row>
    <row r="693" spans="1:6" ht="14.25">
      <c r="A693" s="80">
        <v>2100211</v>
      </c>
      <c r="B693" s="80" t="s">
        <v>575</v>
      </c>
      <c r="C693" s="82"/>
      <c r="D693" s="82"/>
      <c r="E693" s="82">
        <v>0</v>
      </c>
      <c r="F693" s="83"/>
    </row>
    <row r="694" spans="1:6" ht="14.25">
      <c r="A694" s="80">
        <v>2100212</v>
      </c>
      <c r="B694" s="80" t="s">
        <v>576</v>
      </c>
      <c r="C694" s="82"/>
      <c r="D694" s="82"/>
      <c r="E694" s="82">
        <v>0</v>
      </c>
      <c r="F694" s="83"/>
    </row>
    <row r="695" spans="1:6" ht="14.25">
      <c r="A695" s="80">
        <v>2100213</v>
      </c>
      <c r="B695" s="80" t="s">
        <v>577</v>
      </c>
      <c r="C695" s="82"/>
      <c r="D695" s="82"/>
      <c r="E695" s="82">
        <v>0</v>
      </c>
      <c r="F695" s="83"/>
    </row>
    <row r="696" spans="1:6" ht="14.25">
      <c r="A696" s="80">
        <v>2100299</v>
      </c>
      <c r="B696" s="80" t="s">
        <v>578</v>
      </c>
      <c r="C696" s="82">
        <v>482</v>
      </c>
      <c r="D696" s="82">
        <v>492</v>
      </c>
      <c r="E696" s="82">
        <v>495</v>
      </c>
      <c r="F696" s="83">
        <f t="shared" si="5"/>
        <v>100.60975609756098</v>
      </c>
    </row>
    <row r="697" spans="1:6" ht="14.25">
      <c r="A697" s="80">
        <v>21003</v>
      </c>
      <c r="B697" s="80" t="s">
        <v>579</v>
      </c>
      <c r="C697" s="82">
        <f>SUM(C698:C700)</f>
        <v>12645</v>
      </c>
      <c r="D697" s="82">
        <f>SUM(D698:D700)</f>
        <v>12760</v>
      </c>
      <c r="E697" s="82">
        <v>12708</v>
      </c>
      <c r="F697" s="83">
        <f t="shared" si="5"/>
        <v>99.59247648902821</v>
      </c>
    </row>
    <row r="698" spans="1:6" ht="14.25">
      <c r="A698" s="80">
        <v>2100301</v>
      </c>
      <c r="B698" s="80" t="s">
        <v>580</v>
      </c>
      <c r="C698" s="82">
        <v>2577</v>
      </c>
      <c r="D698" s="82">
        <v>2676</v>
      </c>
      <c r="E698" s="82">
        <v>2627</v>
      </c>
      <c r="F698" s="83">
        <f t="shared" si="5"/>
        <v>98.16890881913304</v>
      </c>
    </row>
    <row r="699" spans="1:6" ht="14.25">
      <c r="A699" s="80">
        <v>2100302</v>
      </c>
      <c r="B699" s="80" t="s">
        <v>581</v>
      </c>
      <c r="C699" s="82">
        <v>8020</v>
      </c>
      <c r="D699" s="82">
        <v>8020</v>
      </c>
      <c r="E699" s="82">
        <v>8020</v>
      </c>
      <c r="F699" s="83">
        <f t="shared" si="5"/>
        <v>100</v>
      </c>
    </row>
    <row r="700" spans="1:6" ht="14.25">
      <c r="A700" s="80">
        <v>2100399</v>
      </c>
      <c r="B700" s="80" t="s">
        <v>582</v>
      </c>
      <c r="C700" s="82">
        <v>2048</v>
      </c>
      <c r="D700" s="82">
        <v>2064</v>
      </c>
      <c r="E700" s="82">
        <v>2061</v>
      </c>
      <c r="F700" s="83">
        <f t="shared" si="5"/>
        <v>99.8546511627907</v>
      </c>
    </row>
    <row r="701" spans="1:6" ht="14.25">
      <c r="A701" s="80">
        <v>21004</v>
      </c>
      <c r="B701" s="80" t="s">
        <v>583</v>
      </c>
      <c r="C701" s="82">
        <f>SUM(C702:C712)</f>
        <v>9501</v>
      </c>
      <c r="D701" s="82">
        <f>SUM(D702:D712)</f>
        <v>19006</v>
      </c>
      <c r="E701" s="82">
        <v>18705</v>
      </c>
      <c r="F701" s="83">
        <f t="shared" si="5"/>
        <v>98.41628959276018</v>
      </c>
    </row>
    <row r="702" spans="1:6" ht="14.25">
      <c r="A702" s="80">
        <v>2100401</v>
      </c>
      <c r="B702" s="80" t="s">
        <v>584</v>
      </c>
      <c r="C702" s="82">
        <v>1575</v>
      </c>
      <c r="D702" s="82">
        <v>1749</v>
      </c>
      <c r="E702" s="82">
        <v>1636</v>
      </c>
      <c r="F702" s="83">
        <f t="shared" si="5"/>
        <v>93.53916523727844</v>
      </c>
    </row>
    <row r="703" spans="1:6" ht="14.25">
      <c r="A703" s="80">
        <v>2100402</v>
      </c>
      <c r="B703" s="80" t="s">
        <v>585</v>
      </c>
      <c r="C703" s="82">
        <v>64</v>
      </c>
      <c r="D703" s="82">
        <v>64</v>
      </c>
      <c r="E703" s="82">
        <v>62</v>
      </c>
      <c r="F703" s="83">
        <f t="shared" si="5"/>
        <v>96.875</v>
      </c>
    </row>
    <row r="704" spans="1:6" ht="14.25">
      <c r="A704" s="80">
        <v>2100403</v>
      </c>
      <c r="B704" s="80" t="s">
        <v>586</v>
      </c>
      <c r="C704" s="82">
        <v>610</v>
      </c>
      <c r="D704" s="82">
        <v>610</v>
      </c>
      <c r="E704" s="82">
        <v>610</v>
      </c>
      <c r="F704" s="83">
        <f t="shared" si="5"/>
        <v>100</v>
      </c>
    </row>
    <row r="705" spans="1:6" ht="14.25">
      <c r="A705" s="80">
        <v>2100404</v>
      </c>
      <c r="B705" s="80" t="s">
        <v>587</v>
      </c>
      <c r="C705" s="82"/>
      <c r="D705" s="82"/>
      <c r="E705" s="82">
        <v>0</v>
      </c>
      <c r="F705" s="83"/>
    </row>
    <row r="706" spans="1:6" ht="14.25">
      <c r="A706" s="80">
        <v>2100405</v>
      </c>
      <c r="B706" s="80" t="s">
        <v>588</v>
      </c>
      <c r="C706" s="82">
        <v>781</v>
      </c>
      <c r="D706" s="82">
        <v>806</v>
      </c>
      <c r="E706" s="82">
        <v>788</v>
      </c>
      <c r="F706" s="83">
        <f t="shared" si="5"/>
        <v>97.76674937965261</v>
      </c>
    </row>
    <row r="707" spans="1:6" ht="14.25">
      <c r="A707" s="80">
        <v>2100406</v>
      </c>
      <c r="B707" s="80" t="s">
        <v>589</v>
      </c>
      <c r="C707" s="82">
        <v>614</v>
      </c>
      <c r="D707" s="82">
        <v>632</v>
      </c>
      <c r="E707" s="82">
        <v>599</v>
      </c>
      <c r="F707" s="83">
        <f t="shared" si="5"/>
        <v>94.77848101265823</v>
      </c>
    </row>
    <row r="708" spans="1:6" ht="14.25">
      <c r="A708" s="80">
        <v>2100407</v>
      </c>
      <c r="B708" s="80" t="s">
        <v>590</v>
      </c>
      <c r="C708" s="82"/>
      <c r="D708" s="82"/>
      <c r="E708" s="82">
        <v>0</v>
      </c>
      <c r="F708" s="83"/>
    </row>
    <row r="709" spans="1:6" ht="14.25">
      <c r="A709" s="80">
        <v>2100408</v>
      </c>
      <c r="B709" s="80" t="s">
        <v>591</v>
      </c>
      <c r="C709" s="82">
        <v>4829</v>
      </c>
      <c r="D709" s="82">
        <v>5433</v>
      </c>
      <c r="E709" s="82">
        <v>5433</v>
      </c>
      <c r="F709" s="83">
        <f t="shared" si="5"/>
        <v>100</v>
      </c>
    </row>
    <row r="710" spans="1:6" ht="14.25">
      <c r="A710" s="80">
        <v>2100409</v>
      </c>
      <c r="B710" s="80" t="s">
        <v>592</v>
      </c>
      <c r="C710" s="82">
        <v>809</v>
      </c>
      <c r="D710" s="82">
        <v>9395</v>
      </c>
      <c r="E710" s="82">
        <v>9315</v>
      </c>
      <c r="F710" s="83">
        <f aca="true" t="shared" si="6" ref="F710:F774">(E710/D710)*100</f>
        <v>99.1484832357637</v>
      </c>
    </row>
    <row r="711" spans="1:6" ht="14.25">
      <c r="A711" s="80">
        <v>2100410</v>
      </c>
      <c r="B711" s="80" t="s">
        <v>593</v>
      </c>
      <c r="C711" s="82">
        <v>70</v>
      </c>
      <c r="D711" s="82"/>
      <c r="E711" s="82">
        <v>0</v>
      </c>
      <c r="F711" s="83"/>
    </row>
    <row r="712" spans="1:6" ht="14.25">
      <c r="A712" s="80">
        <v>2100499</v>
      </c>
      <c r="B712" s="80" t="s">
        <v>594</v>
      </c>
      <c r="C712" s="82">
        <v>149</v>
      </c>
      <c r="D712" s="82">
        <v>317</v>
      </c>
      <c r="E712" s="82">
        <v>262</v>
      </c>
      <c r="F712" s="83">
        <f t="shared" si="6"/>
        <v>82.64984227129337</v>
      </c>
    </row>
    <row r="713" spans="1:6" ht="14.25">
      <c r="A713" s="80">
        <v>21006</v>
      </c>
      <c r="B713" s="80" t="s">
        <v>595</v>
      </c>
      <c r="C713" s="82">
        <f>SUM(C714:C715)</f>
        <v>1847</v>
      </c>
      <c r="D713" s="82">
        <f>SUM(D714:D715)</f>
        <v>1844</v>
      </c>
      <c r="E713" s="82">
        <v>1844</v>
      </c>
      <c r="F713" s="83">
        <f t="shared" si="6"/>
        <v>100</v>
      </c>
    </row>
    <row r="714" spans="1:6" ht="14.25">
      <c r="A714" s="80">
        <v>2100601</v>
      </c>
      <c r="B714" s="80" t="s">
        <v>596</v>
      </c>
      <c r="C714" s="82">
        <v>1847</v>
      </c>
      <c r="D714" s="82">
        <v>1844</v>
      </c>
      <c r="E714" s="82">
        <v>1844</v>
      </c>
      <c r="F714" s="83">
        <f t="shared" si="6"/>
        <v>100</v>
      </c>
    </row>
    <row r="715" spans="1:6" ht="14.25">
      <c r="A715" s="80">
        <v>2100699</v>
      </c>
      <c r="B715" s="80" t="s">
        <v>597</v>
      </c>
      <c r="C715" s="82"/>
      <c r="D715" s="82"/>
      <c r="E715" s="82">
        <v>0</v>
      </c>
      <c r="F715" s="83"/>
    </row>
    <row r="716" spans="1:6" ht="14.25">
      <c r="A716" s="80">
        <v>21007</v>
      </c>
      <c r="B716" s="80" t="s">
        <v>598</v>
      </c>
      <c r="C716" s="82">
        <f>SUM(C717:C719)</f>
        <v>6869</v>
      </c>
      <c r="D716" s="82">
        <f>SUM(D717:D719)</f>
        <v>6668</v>
      </c>
      <c r="E716" s="82">
        <v>6617</v>
      </c>
      <c r="F716" s="83">
        <f t="shared" si="6"/>
        <v>99.23515296940612</v>
      </c>
    </row>
    <row r="717" spans="1:6" ht="14.25">
      <c r="A717" s="80">
        <v>2100716</v>
      </c>
      <c r="B717" s="80" t="s">
        <v>599</v>
      </c>
      <c r="C717" s="82"/>
      <c r="D717" s="82"/>
      <c r="E717" s="82">
        <v>0</v>
      </c>
      <c r="F717" s="83"/>
    </row>
    <row r="718" spans="1:6" ht="14.25">
      <c r="A718" s="80">
        <v>2100717</v>
      </c>
      <c r="B718" s="80" t="s">
        <v>600</v>
      </c>
      <c r="C718" s="82"/>
      <c r="D718" s="82"/>
      <c r="E718" s="82">
        <v>0</v>
      </c>
      <c r="F718" s="83"/>
    </row>
    <row r="719" spans="1:6" ht="14.25">
      <c r="A719" s="80">
        <v>2100799</v>
      </c>
      <c r="B719" s="80" t="s">
        <v>601</v>
      </c>
      <c r="C719" s="82">
        <v>6869</v>
      </c>
      <c r="D719" s="82">
        <v>6668</v>
      </c>
      <c r="E719" s="82">
        <v>6617</v>
      </c>
      <c r="F719" s="83">
        <f t="shared" si="6"/>
        <v>99.23515296940612</v>
      </c>
    </row>
    <row r="720" spans="1:6" ht="14.25">
      <c r="A720" s="80">
        <v>21011</v>
      </c>
      <c r="B720" s="80" t="s">
        <v>602</v>
      </c>
      <c r="C720" s="82">
        <f>SUM(C721:C724)</f>
        <v>11363</v>
      </c>
      <c r="D720" s="82">
        <f>SUM(D721:D724)</f>
        <v>10067</v>
      </c>
      <c r="E720" s="82">
        <v>9446</v>
      </c>
      <c r="F720" s="83">
        <f t="shared" si="6"/>
        <v>93.83133008840767</v>
      </c>
    </row>
    <row r="721" spans="1:6" ht="14.25">
      <c r="A721" s="80">
        <v>2101101</v>
      </c>
      <c r="B721" s="80" t="s">
        <v>603</v>
      </c>
      <c r="C721" s="82">
        <v>3696</v>
      </c>
      <c r="D721" s="82">
        <v>2423</v>
      </c>
      <c r="E721" s="82">
        <v>2292</v>
      </c>
      <c r="F721" s="83">
        <f t="shared" si="6"/>
        <v>94.5934791580685</v>
      </c>
    </row>
    <row r="722" spans="1:6" ht="14.25">
      <c r="A722" s="80">
        <v>2101102</v>
      </c>
      <c r="B722" s="80" t="s">
        <v>604</v>
      </c>
      <c r="C722" s="82">
        <v>5448</v>
      </c>
      <c r="D722" s="82">
        <v>5482</v>
      </c>
      <c r="E722" s="82">
        <v>5201</v>
      </c>
      <c r="F722" s="83">
        <f t="shared" si="6"/>
        <v>94.87413352790952</v>
      </c>
    </row>
    <row r="723" spans="1:6" ht="14.25">
      <c r="A723" s="80">
        <v>2101103</v>
      </c>
      <c r="B723" s="80" t="s">
        <v>605</v>
      </c>
      <c r="C723" s="82">
        <v>2219</v>
      </c>
      <c r="D723" s="82">
        <v>2162</v>
      </c>
      <c r="E723" s="82">
        <v>1953</v>
      </c>
      <c r="F723" s="83">
        <f t="shared" si="6"/>
        <v>90.33302497687326</v>
      </c>
    </row>
    <row r="724" spans="1:6" ht="14.25">
      <c r="A724" s="80">
        <v>2101199</v>
      </c>
      <c r="B724" s="80" t="s">
        <v>606</v>
      </c>
      <c r="C724" s="82"/>
      <c r="D724" s="82"/>
      <c r="E724" s="82">
        <v>0</v>
      </c>
      <c r="F724" s="83"/>
    </row>
    <row r="725" spans="1:6" ht="14.25">
      <c r="A725" s="80">
        <v>21012</v>
      </c>
      <c r="B725" s="80" t="s">
        <v>607</v>
      </c>
      <c r="C725" s="82">
        <f>SUM(C726:C728)</f>
        <v>15095</v>
      </c>
      <c r="D725" s="82">
        <f>SUM(D726:D728)</f>
        <v>0</v>
      </c>
      <c r="E725" s="82">
        <v>0</v>
      </c>
      <c r="F725" s="83"/>
    </row>
    <row r="726" spans="1:6" ht="14.25">
      <c r="A726" s="80">
        <v>2101201</v>
      </c>
      <c r="B726" s="80" t="s">
        <v>608</v>
      </c>
      <c r="C726" s="82">
        <v>434</v>
      </c>
      <c r="D726" s="82"/>
      <c r="E726" s="82">
        <v>0</v>
      </c>
      <c r="F726" s="83"/>
    </row>
    <row r="727" spans="1:6" ht="14.25">
      <c r="A727" s="80">
        <v>2101202</v>
      </c>
      <c r="B727" s="80" t="s">
        <v>609</v>
      </c>
      <c r="C727" s="82">
        <v>14661</v>
      </c>
      <c r="D727" s="82"/>
      <c r="E727" s="82">
        <v>0</v>
      </c>
      <c r="F727" s="83"/>
    </row>
    <row r="728" spans="1:6" ht="14.25">
      <c r="A728" s="80">
        <v>2101299</v>
      </c>
      <c r="B728" s="80" t="s">
        <v>610</v>
      </c>
      <c r="C728" s="82"/>
      <c r="D728" s="82"/>
      <c r="E728" s="82">
        <v>0</v>
      </c>
      <c r="F728" s="83"/>
    </row>
    <row r="729" spans="1:6" ht="14.25">
      <c r="A729" s="80">
        <v>21013</v>
      </c>
      <c r="B729" s="80" t="s">
        <v>611</v>
      </c>
      <c r="C729" s="82">
        <f>SUM(C730:C732)</f>
        <v>3564</v>
      </c>
      <c r="D729" s="82">
        <f>SUM(D730:D732)</f>
        <v>3148</v>
      </c>
      <c r="E729" s="82">
        <v>2323</v>
      </c>
      <c r="F729" s="83">
        <f t="shared" si="6"/>
        <v>73.79288437102922</v>
      </c>
    </row>
    <row r="730" spans="1:6" ht="14.25">
      <c r="A730" s="80">
        <v>2101301</v>
      </c>
      <c r="B730" s="80" t="s">
        <v>612</v>
      </c>
      <c r="C730" s="82">
        <v>3553</v>
      </c>
      <c r="D730" s="82">
        <v>3137</v>
      </c>
      <c r="E730" s="82">
        <v>2323</v>
      </c>
      <c r="F730" s="83">
        <f t="shared" si="6"/>
        <v>74.0516416958878</v>
      </c>
    </row>
    <row r="731" spans="1:6" ht="14.25">
      <c r="A731" s="80">
        <v>2101302</v>
      </c>
      <c r="B731" s="80" t="s">
        <v>613</v>
      </c>
      <c r="C731" s="82">
        <v>11</v>
      </c>
      <c r="D731" s="82">
        <v>11</v>
      </c>
      <c r="E731" s="82">
        <v>0</v>
      </c>
      <c r="F731" s="83">
        <f t="shared" si="6"/>
        <v>0</v>
      </c>
    </row>
    <row r="732" spans="1:6" ht="14.25">
      <c r="A732" s="80">
        <v>2101399</v>
      </c>
      <c r="B732" s="80" t="s">
        <v>614</v>
      </c>
      <c r="C732" s="82"/>
      <c r="D732" s="82"/>
      <c r="E732" s="82">
        <v>0</v>
      </c>
      <c r="F732" s="83"/>
    </row>
    <row r="733" spans="1:6" ht="14.25">
      <c r="A733" s="80">
        <v>21014</v>
      </c>
      <c r="B733" s="80" t="s">
        <v>615</v>
      </c>
      <c r="C733" s="82">
        <f>SUM(C734:C735)</f>
        <v>530</v>
      </c>
      <c r="D733" s="82">
        <f>SUM(D734:D735)</f>
        <v>565</v>
      </c>
      <c r="E733" s="82">
        <v>455</v>
      </c>
      <c r="F733" s="83">
        <f t="shared" si="6"/>
        <v>80.53097345132744</v>
      </c>
    </row>
    <row r="734" spans="1:6" ht="14.25">
      <c r="A734" s="80">
        <v>2101401</v>
      </c>
      <c r="B734" s="80" t="s">
        <v>616</v>
      </c>
      <c r="C734" s="82">
        <v>515</v>
      </c>
      <c r="D734" s="82">
        <v>550</v>
      </c>
      <c r="E734" s="82">
        <v>441</v>
      </c>
      <c r="F734" s="83">
        <f t="shared" si="6"/>
        <v>80.18181818181817</v>
      </c>
    </row>
    <row r="735" spans="1:6" ht="14.25">
      <c r="A735" s="80">
        <v>2101499</v>
      </c>
      <c r="B735" s="80" t="s">
        <v>617</v>
      </c>
      <c r="C735" s="82">
        <v>15</v>
      </c>
      <c r="D735" s="82">
        <v>15</v>
      </c>
      <c r="E735" s="82">
        <v>14</v>
      </c>
      <c r="F735" s="83">
        <f t="shared" si="6"/>
        <v>93.33333333333333</v>
      </c>
    </row>
    <row r="736" spans="1:6" ht="14.25">
      <c r="A736" s="80">
        <v>21015</v>
      </c>
      <c r="B736" s="80" t="s">
        <v>618</v>
      </c>
      <c r="C736" s="82">
        <f>SUM(C737:C744)</f>
        <v>1866</v>
      </c>
      <c r="D736" s="82">
        <f>SUM(D737:D744)</f>
        <v>1782</v>
      </c>
      <c r="E736" s="82">
        <v>846</v>
      </c>
      <c r="F736" s="83">
        <f t="shared" si="6"/>
        <v>47.474747474747474</v>
      </c>
    </row>
    <row r="737" spans="1:6" ht="14.25">
      <c r="A737" s="80">
        <v>2101501</v>
      </c>
      <c r="B737" s="80" t="s">
        <v>84</v>
      </c>
      <c r="C737" s="82">
        <v>540</v>
      </c>
      <c r="D737" s="82">
        <v>529</v>
      </c>
      <c r="E737" s="82">
        <v>523</v>
      </c>
      <c r="F737" s="83">
        <f t="shared" si="6"/>
        <v>98.86578449905483</v>
      </c>
    </row>
    <row r="738" spans="1:6" ht="14.25">
      <c r="A738" s="80">
        <v>2101502</v>
      </c>
      <c r="B738" s="80" t="s">
        <v>85</v>
      </c>
      <c r="C738" s="82">
        <v>38</v>
      </c>
      <c r="D738" s="82">
        <v>38</v>
      </c>
      <c r="E738" s="82">
        <v>28</v>
      </c>
      <c r="F738" s="83">
        <f t="shared" si="6"/>
        <v>73.68421052631578</v>
      </c>
    </row>
    <row r="739" spans="1:6" ht="14.25">
      <c r="A739" s="80">
        <v>2101503</v>
      </c>
      <c r="B739" s="80" t="s">
        <v>86</v>
      </c>
      <c r="C739" s="82"/>
      <c r="D739" s="82"/>
      <c r="E739" s="82">
        <v>0</v>
      </c>
      <c r="F739" s="83"/>
    </row>
    <row r="740" spans="1:6" ht="14.25">
      <c r="A740" s="80">
        <v>2101504</v>
      </c>
      <c r="B740" s="80" t="s">
        <v>125</v>
      </c>
      <c r="C740" s="82"/>
      <c r="D740" s="82"/>
      <c r="E740" s="82">
        <v>0</v>
      </c>
      <c r="F740" s="83"/>
    </row>
    <row r="741" spans="1:6" ht="14.25">
      <c r="A741" s="80">
        <v>2101505</v>
      </c>
      <c r="B741" s="80" t="s">
        <v>619</v>
      </c>
      <c r="C741" s="82"/>
      <c r="D741" s="82">
        <v>20</v>
      </c>
      <c r="E741" s="82">
        <v>20</v>
      </c>
      <c r="F741" s="83">
        <f t="shared" si="6"/>
        <v>100</v>
      </c>
    </row>
    <row r="742" spans="1:6" ht="14.25">
      <c r="A742" s="80">
        <v>2101506</v>
      </c>
      <c r="B742" s="80" t="s">
        <v>620</v>
      </c>
      <c r="C742" s="82"/>
      <c r="D742" s="82">
        <v>20</v>
      </c>
      <c r="E742" s="82">
        <v>20</v>
      </c>
      <c r="F742" s="83">
        <f t="shared" si="6"/>
        <v>100</v>
      </c>
    </row>
    <row r="743" spans="1:6" ht="14.25">
      <c r="A743" s="80">
        <v>2101550</v>
      </c>
      <c r="B743" s="80" t="s">
        <v>93</v>
      </c>
      <c r="C743" s="82">
        <v>250</v>
      </c>
      <c r="D743" s="82">
        <v>257</v>
      </c>
      <c r="E743" s="82">
        <v>255</v>
      </c>
      <c r="F743" s="83">
        <f t="shared" si="6"/>
        <v>99.22178988326849</v>
      </c>
    </row>
    <row r="744" spans="1:6" ht="14.25">
      <c r="A744" s="80">
        <v>2101599</v>
      </c>
      <c r="B744" s="80" t="s">
        <v>621</v>
      </c>
      <c r="C744" s="82">
        <v>1038</v>
      </c>
      <c r="D744" s="82">
        <v>918</v>
      </c>
      <c r="E744" s="82">
        <v>0</v>
      </c>
      <c r="F744" s="83">
        <f t="shared" si="6"/>
        <v>0</v>
      </c>
    </row>
    <row r="745" spans="1:6" ht="14.25">
      <c r="A745" s="80">
        <v>21016</v>
      </c>
      <c r="B745" s="80" t="s">
        <v>622</v>
      </c>
      <c r="C745" s="82">
        <f>C746</f>
        <v>3</v>
      </c>
      <c r="D745" s="82">
        <f>D746</f>
        <v>5</v>
      </c>
      <c r="E745" s="82">
        <v>5</v>
      </c>
      <c r="F745" s="83">
        <f t="shared" si="6"/>
        <v>100</v>
      </c>
    </row>
    <row r="746" spans="1:6" ht="14.25">
      <c r="A746" s="80">
        <v>2101601</v>
      </c>
      <c r="B746" s="80" t="s">
        <v>623</v>
      </c>
      <c r="C746" s="82">
        <v>3</v>
      </c>
      <c r="D746" s="82">
        <v>5</v>
      </c>
      <c r="E746" s="82">
        <v>5</v>
      </c>
      <c r="F746" s="83">
        <f t="shared" si="6"/>
        <v>100</v>
      </c>
    </row>
    <row r="747" spans="1:6" ht="14.25">
      <c r="A747" s="80">
        <v>21099</v>
      </c>
      <c r="B747" s="80" t="s">
        <v>624</v>
      </c>
      <c r="C747" s="82">
        <f>C748</f>
        <v>10440</v>
      </c>
      <c r="D747" s="82">
        <f>D748</f>
        <v>2417</v>
      </c>
      <c r="E747" s="82">
        <v>2339</v>
      </c>
      <c r="F747" s="83">
        <f t="shared" si="6"/>
        <v>96.77285891601159</v>
      </c>
    </row>
    <row r="748" spans="1:6" ht="14.25">
      <c r="A748" s="80">
        <v>2109999</v>
      </c>
      <c r="B748" s="80" t="s">
        <v>625</v>
      </c>
      <c r="C748" s="82">
        <v>10440</v>
      </c>
      <c r="D748" s="82">
        <v>2417</v>
      </c>
      <c r="E748" s="82">
        <v>2339</v>
      </c>
      <c r="F748" s="83">
        <f t="shared" si="6"/>
        <v>96.77285891601159</v>
      </c>
    </row>
    <row r="749" spans="1:6" ht="14.25">
      <c r="A749" s="80">
        <v>211</v>
      </c>
      <c r="B749" s="80" t="s">
        <v>626</v>
      </c>
      <c r="C749" s="82">
        <f>C750+C760+C764+C773+C780+C787+C793+C796+C799+C801+C803+C809+C811+C813+C824</f>
        <v>7678</v>
      </c>
      <c r="D749" s="82">
        <f>D750+D760+D764+D773+D780+D787+D793+D796+D799+D801+D803+D809+D811+D813+D824</f>
        <v>4158</v>
      </c>
      <c r="E749" s="82">
        <v>3875</v>
      </c>
      <c r="F749" s="83">
        <f t="shared" si="6"/>
        <v>93.1938431938432</v>
      </c>
    </row>
    <row r="750" spans="1:6" ht="14.25">
      <c r="A750" s="80">
        <v>21101</v>
      </c>
      <c r="B750" s="80" t="s">
        <v>627</v>
      </c>
      <c r="C750" s="82">
        <f>SUM(C751:C759)</f>
        <v>1219</v>
      </c>
      <c r="D750" s="82">
        <f>SUM(D751:D759)</f>
        <v>1232</v>
      </c>
      <c r="E750" s="82">
        <v>1196</v>
      </c>
      <c r="F750" s="83">
        <f t="shared" si="6"/>
        <v>97.07792207792207</v>
      </c>
    </row>
    <row r="751" spans="1:6" ht="14.25">
      <c r="A751" s="80">
        <v>2110101</v>
      </c>
      <c r="B751" s="80" t="s">
        <v>84</v>
      </c>
      <c r="C751" s="82">
        <v>1157</v>
      </c>
      <c r="D751" s="82">
        <v>1170</v>
      </c>
      <c r="E751" s="82">
        <v>1134</v>
      </c>
      <c r="F751" s="83">
        <f t="shared" si="6"/>
        <v>96.92307692307692</v>
      </c>
    </row>
    <row r="752" spans="1:6" ht="14.25">
      <c r="A752" s="80">
        <v>2110102</v>
      </c>
      <c r="B752" s="80" t="s">
        <v>85</v>
      </c>
      <c r="C752" s="82"/>
      <c r="D752" s="82"/>
      <c r="E752" s="82">
        <v>0</v>
      </c>
      <c r="F752" s="83"/>
    </row>
    <row r="753" spans="1:6" ht="14.25">
      <c r="A753" s="80">
        <v>2110103</v>
      </c>
      <c r="B753" s="80" t="s">
        <v>86</v>
      </c>
      <c r="C753" s="82"/>
      <c r="D753" s="82"/>
      <c r="E753" s="82">
        <v>0</v>
      </c>
      <c r="F753" s="83"/>
    </row>
    <row r="754" spans="1:6" ht="14.25">
      <c r="A754" s="80">
        <v>2110104</v>
      </c>
      <c r="B754" s="80" t="s">
        <v>628</v>
      </c>
      <c r="C754" s="82">
        <v>62</v>
      </c>
      <c r="D754" s="82">
        <v>62</v>
      </c>
      <c r="E754" s="82">
        <v>62</v>
      </c>
      <c r="F754" s="83">
        <f t="shared" si="6"/>
        <v>100</v>
      </c>
    </row>
    <row r="755" spans="1:6" ht="14.25">
      <c r="A755" s="80">
        <v>2110105</v>
      </c>
      <c r="B755" s="80" t="s">
        <v>629</v>
      </c>
      <c r="C755" s="82"/>
      <c r="D755" s="82"/>
      <c r="E755" s="82">
        <v>0</v>
      </c>
      <c r="F755" s="83"/>
    </row>
    <row r="756" spans="1:6" ht="14.25">
      <c r="A756" s="80">
        <v>2110106</v>
      </c>
      <c r="B756" s="80" t="s">
        <v>630</v>
      </c>
      <c r="C756" s="82"/>
      <c r="D756" s="82"/>
      <c r="E756" s="82">
        <v>0</v>
      </c>
      <c r="F756" s="83"/>
    </row>
    <row r="757" spans="1:6" ht="14.25">
      <c r="A757" s="80">
        <v>2110107</v>
      </c>
      <c r="B757" s="80" t="s">
        <v>631</v>
      </c>
      <c r="C757" s="82"/>
      <c r="D757" s="82"/>
      <c r="E757" s="82">
        <v>0</v>
      </c>
      <c r="F757" s="83"/>
    </row>
    <row r="758" spans="1:6" ht="14.25">
      <c r="A758" s="80">
        <v>2110108</v>
      </c>
      <c r="B758" s="80" t="s">
        <v>632</v>
      </c>
      <c r="C758" s="82"/>
      <c r="D758" s="82"/>
      <c r="E758" s="82">
        <v>0</v>
      </c>
      <c r="F758" s="83"/>
    </row>
    <row r="759" spans="1:6" ht="14.25">
      <c r="A759" s="80">
        <v>2110199</v>
      </c>
      <c r="B759" s="80" t="s">
        <v>633</v>
      </c>
      <c r="C759" s="82"/>
      <c r="D759" s="82"/>
      <c r="E759" s="82">
        <v>0</v>
      </c>
      <c r="F759" s="83"/>
    </row>
    <row r="760" spans="1:6" ht="14.25">
      <c r="A760" s="80">
        <v>21102</v>
      </c>
      <c r="B760" s="80" t="s">
        <v>634</v>
      </c>
      <c r="C760" s="82">
        <f>SUM(C761:C763)</f>
        <v>0</v>
      </c>
      <c r="D760" s="82">
        <f>SUM(D761:D763)</f>
        <v>0</v>
      </c>
      <c r="E760" s="82">
        <v>0</v>
      </c>
      <c r="F760" s="83"/>
    </row>
    <row r="761" spans="1:6" ht="14.25">
      <c r="A761" s="80">
        <v>2110203</v>
      </c>
      <c r="B761" s="80" t="s">
        <v>635</v>
      </c>
      <c r="C761" s="82"/>
      <c r="D761" s="82"/>
      <c r="E761" s="82">
        <v>0</v>
      </c>
      <c r="F761" s="83"/>
    </row>
    <row r="762" spans="1:6" ht="14.25">
      <c r="A762" s="80">
        <v>2110204</v>
      </c>
      <c r="B762" s="80" t="s">
        <v>636</v>
      </c>
      <c r="C762" s="82"/>
      <c r="D762" s="82"/>
      <c r="E762" s="82">
        <v>0</v>
      </c>
      <c r="F762" s="83"/>
    </row>
    <row r="763" spans="1:6" ht="14.25">
      <c r="A763" s="80">
        <v>2110299</v>
      </c>
      <c r="B763" s="80" t="s">
        <v>637</v>
      </c>
      <c r="C763" s="82"/>
      <c r="D763" s="82"/>
      <c r="E763" s="82">
        <v>0</v>
      </c>
      <c r="F763" s="83"/>
    </row>
    <row r="764" spans="1:6" ht="14.25">
      <c r="A764" s="80">
        <v>21103</v>
      </c>
      <c r="B764" s="80" t="s">
        <v>638</v>
      </c>
      <c r="C764" s="82">
        <f>SUM(C765:C772)</f>
        <v>315</v>
      </c>
      <c r="D764" s="82">
        <f>SUM(D765:D772)</f>
        <v>698</v>
      </c>
      <c r="E764" s="82">
        <v>688</v>
      </c>
      <c r="F764" s="83">
        <f t="shared" si="6"/>
        <v>98.56733524355302</v>
      </c>
    </row>
    <row r="765" spans="1:6" ht="14.25">
      <c r="A765" s="80">
        <v>2110301</v>
      </c>
      <c r="B765" s="80" t="s">
        <v>639</v>
      </c>
      <c r="C765" s="82">
        <v>56</v>
      </c>
      <c r="D765" s="82">
        <v>56</v>
      </c>
      <c r="E765" s="82">
        <v>56</v>
      </c>
      <c r="F765" s="83">
        <f t="shared" si="6"/>
        <v>100</v>
      </c>
    </row>
    <row r="766" spans="1:6" ht="14.25">
      <c r="A766" s="80">
        <v>2110302</v>
      </c>
      <c r="B766" s="80" t="s">
        <v>640</v>
      </c>
      <c r="C766" s="82">
        <v>80</v>
      </c>
      <c r="D766" s="82"/>
      <c r="E766" s="82">
        <v>0</v>
      </c>
      <c r="F766" s="83"/>
    </row>
    <row r="767" spans="1:6" ht="14.25">
      <c r="A767" s="80">
        <v>2110303</v>
      </c>
      <c r="B767" s="80" t="s">
        <v>641</v>
      </c>
      <c r="C767" s="82"/>
      <c r="D767" s="82"/>
      <c r="E767" s="82">
        <v>0</v>
      </c>
      <c r="F767" s="83"/>
    </row>
    <row r="768" spans="1:6" ht="14.25">
      <c r="A768" s="80">
        <v>2110304</v>
      </c>
      <c r="B768" s="80" t="s">
        <v>642</v>
      </c>
      <c r="C768" s="82"/>
      <c r="D768" s="82"/>
      <c r="E768" s="82">
        <v>0</v>
      </c>
      <c r="F768" s="83"/>
    </row>
    <row r="769" spans="1:6" ht="14.25">
      <c r="A769" s="80">
        <v>2110305</v>
      </c>
      <c r="B769" s="80" t="s">
        <v>643</v>
      </c>
      <c r="C769" s="82"/>
      <c r="D769" s="82"/>
      <c r="E769" s="82">
        <v>0</v>
      </c>
      <c r="F769" s="83"/>
    </row>
    <row r="770" spans="1:6" ht="14.25">
      <c r="A770" s="80">
        <v>2110306</v>
      </c>
      <c r="B770" s="80" t="s">
        <v>644</v>
      </c>
      <c r="C770" s="82"/>
      <c r="D770" s="82"/>
      <c r="E770" s="82">
        <v>0</v>
      </c>
      <c r="F770" s="83"/>
    </row>
    <row r="771" spans="1:6" ht="14.25">
      <c r="A771" s="80">
        <v>2110307</v>
      </c>
      <c r="B771" s="80" t="s">
        <v>645</v>
      </c>
      <c r="C771" s="82"/>
      <c r="D771" s="82"/>
      <c r="E771" s="82">
        <v>0</v>
      </c>
      <c r="F771" s="83"/>
    </row>
    <row r="772" spans="1:6" ht="14.25">
      <c r="A772" s="80">
        <v>2110399</v>
      </c>
      <c r="B772" s="80" t="s">
        <v>646</v>
      </c>
      <c r="C772" s="82">
        <v>179</v>
      </c>
      <c r="D772" s="82">
        <v>642</v>
      </c>
      <c r="E772" s="82">
        <v>632</v>
      </c>
      <c r="F772" s="83">
        <f t="shared" si="6"/>
        <v>98.4423676012461</v>
      </c>
    </row>
    <row r="773" spans="1:6" ht="14.25">
      <c r="A773" s="80">
        <v>21104</v>
      </c>
      <c r="B773" s="80" t="s">
        <v>647</v>
      </c>
      <c r="C773" s="82">
        <f>SUM(C774:C779)</f>
        <v>11</v>
      </c>
      <c r="D773" s="82">
        <f>SUM(D774:D779)</f>
        <v>11</v>
      </c>
      <c r="E773" s="82">
        <v>10</v>
      </c>
      <c r="F773" s="83">
        <f t="shared" si="6"/>
        <v>90.9090909090909</v>
      </c>
    </row>
    <row r="774" spans="1:6" ht="14.25">
      <c r="A774" s="80">
        <v>2110401</v>
      </c>
      <c r="B774" s="80" t="s">
        <v>648</v>
      </c>
      <c r="C774" s="82">
        <v>11</v>
      </c>
      <c r="D774" s="82">
        <v>11</v>
      </c>
      <c r="E774" s="82">
        <v>10</v>
      </c>
      <c r="F774" s="83">
        <f t="shared" si="6"/>
        <v>90.9090909090909</v>
      </c>
    </row>
    <row r="775" spans="1:6" ht="14.25">
      <c r="A775" s="80">
        <v>2110402</v>
      </c>
      <c r="B775" s="80" t="s">
        <v>649</v>
      </c>
      <c r="C775" s="82"/>
      <c r="D775" s="82"/>
      <c r="E775" s="82">
        <v>0</v>
      </c>
      <c r="F775" s="83"/>
    </row>
    <row r="776" spans="1:6" ht="14.25">
      <c r="A776" s="80">
        <v>2110404</v>
      </c>
      <c r="B776" s="80" t="s">
        <v>650</v>
      </c>
      <c r="C776" s="82"/>
      <c r="D776" s="82"/>
      <c r="E776" s="82">
        <v>0</v>
      </c>
      <c r="F776" s="83"/>
    </row>
    <row r="777" spans="1:6" ht="14.25">
      <c r="A777" s="80">
        <v>2110405</v>
      </c>
      <c r="B777" s="80" t="s">
        <v>651</v>
      </c>
      <c r="C777" s="82"/>
      <c r="D777" s="82"/>
      <c r="E777" s="82">
        <v>0</v>
      </c>
      <c r="F777" s="83"/>
    </row>
    <row r="778" spans="1:6" ht="14.25">
      <c r="A778" s="80">
        <v>2110406</v>
      </c>
      <c r="B778" s="80" t="s">
        <v>652</v>
      </c>
      <c r="C778" s="82"/>
      <c r="D778" s="82"/>
      <c r="E778" s="82">
        <v>0</v>
      </c>
      <c r="F778" s="83"/>
    </row>
    <row r="779" spans="1:6" ht="14.25">
      <c r="A779" s="80">
        <v>2110499</v>
      </c>
      <c r="B779" s="80" t="s">
        <v>653</v>
      </c>
      <c r="C779" s="82"/>
      <c r="D779" s="82"/>
      <c r="E779" s="82">
        <v>0</v>
      </c>
      <c r="F779" s="83"/>
    </row>
    <row r="780" spans="1:6" ht="14.25">
      <c r="A780" s="80">
        <v>21105</v>
      </c>
      <c r="B780" s="80" t="s">
        <v>654</v>
      </c>
      <c r="C780" s="82">
        <f>SUM(C781:C786)</f>
        <v>0</v>
      </c>
      <c r="D780" s="82">
        <f>SUM(D781:D786)</f>
        <v>0</v>
      </c>
      <c r="E780" s="82">
        <v>0</v>
      </c>
      <c r="F780" s="83"/>
    </row>
    <row r="781" spans="1:6" ht="14.25">
      <c r="A781" s="80">
        <v>2110501</v>
      </c>
      <c r="B781" s="80" t="s">
        <v>655</v>
      </c>
      <c r="C781" s="82"/>
      <c r="D781" s="82"/>
      <c r="E781" s="82">
        <v>0</v>
      </c>
      <c r="F781" s="83"/>
    </row>
    <row r="782" spans="1:6" ht="14.25">
      <c r="A782" s="80">
        <v>2110502</v>
      </c>
      <c r="B782" s="80" t="s">
        <v>656</v>
      </c>
      <c r="C782" s="82"/>
      <c r="D782" s="82"/>
      <c r="E782" s="82">
        <v>0</v>
      </c>
      <c r="F782" s="83"/>
    </row>
    <row r="783" spans="1:6" ht="14.25">
      <c r="A783" s="80">
        <v>2110503</v>
      </c>
      <c r="B783" s="80" t="s">
        <v>657</v>
      </c>
      <c r="C783" s="82"/>
      <c r="D783" s="82"/>
      <c r="E783" s="82">
        <v>0</v>
      </c>
      <c r="F783" s="83"/>
    </row>
    <row r="784" spans="1:6" ht="14.25">
      <c r="A784" s="80">
        <v>2110506</v>
      </c>
      <c r="B784" s="80" t="s">
        <v>658</v>
      </c>
      <c r="C784" s="82"/>
      <c r="D784" s="82"/>
      <c r="E784" s="82">
        <v>0</v>
      </c>
      <c r="F784" s="83"/>
    </row>
    <row r="785" spans="1:6" ht="14.25">
      <c r="A785" s="80">
        <v>2110507</v>
      </c>
      <c r="B785" s="80" t="s">
        <v>659</v>
      </c>
      <c r="C785" s="82"/>
      <c r="D785" s="82"/>
      <c r="E785" s="82">
        <v>0</v>
      </c>
      <c r="F785" s="83"/>
    </row>
    <row r="786" spans="1:6" ht="14.25">
      <c r="A786" s="80">
        <v>2110599</v>
      </c>
      <c r="B786" s="80" t="s">
        <v>660</v>
      </c>
      <c r="C786" s="82"/>
      <c r="D786" s="82"/>
      <c r="E786" s="82">
        <v>0</v>
      </c>
      <c r="F786" s="83"/>
    </row>
    <row r="787" spans="1:6" ht="14.25">
      <c r="A787" s="80">
        <v>21106</v>
      </c>
      <c r="B787" s="80" t="s">
        <v>661</v>
      </c>
      <c r="C787" s="82">
        <f>SUM(C788:C792)</f>
        <v>0</v>
      </c>
      <c r="D787" s="82">
        <f>SUM(D788:D792)</f>
        <v>0</v>
      </c>
      <c r="E787" s="82">
        <v>0</v>
      </c>
      <c r="F787" s="83"/>
    </row>
    <row r="788" spans="1:6" ht="14.25">
      <c r="A788" s="80">
        <v>2110602</v>
      </c>
      <c r="B788" s="80" t="s">
        <v>662</v>
      </c>
      <c r="C788" s="82"/>
      <c r="D788" s="82"/>
      <c r="E788" s="82">
        <v>0</v>
      </c>
      <c r="F788" s="83"/>
    </row>
    <row r="789" spans="1:6" ht="14.25">
      <c r="A789" s="80">
        <v>2110603</v>
      </c>
      <c r="B789" s="80" t="s">
        <v>663</v>
      </c>
      <c r="C789" s="82"/>
      <c r="D789" s="82"/>
      <c r="E789" s="82">
        <v>0</v>
      </c>
      <c r="F789" s="83"/>
    </row>
    <row r="790" spans="1:6" ht="14.25">
      <c r="A790" s="80">
        <v>2110604</v>
      </c>
      <c r="B790" s="80" t="s">
        <v>664</v>
      </c>
      <c r="C790" s="82"/>
      <c r="D790" s="82"/>
      <c r="E790" s="82">
        <v>0</v>
      </c>
      <c r="F790" s="83"/>
    </row>
    <row r="791" spans="1:6" ht="14.25">
      <c r="A791" s="80">
        <v>2110605</v>
      </c>
      <c r="B791" s="80" t="s">
        <v>665</v>
      </c>
      <c r="C791" s="82"/>
      <c r="D791" s="82"/>
      <c r="E791" s="82">
        <v>0</v>
      </c>
      <c r="F791" s="83"/>
    </row>
    <row r="792" spans="1:6" ht="14.25">
      <c r="A792" s="80">
        <v>2110699</v>
      </c>
      <c r="B792" s="80" t="s">
        <v>666</v>
      </c>
      <c r="C792" s="82"/>
      <c r="D792" s="82"/>
      <c r="E792" s="82">
        <v>0</v>
      </c>
      <c r="F792" s="83"/>
    </row>
    <row r="793" spans="1:6" ht="14.25">
      <c r="A793" s="80">
        <v>21107</v>
      </c>
      <c r="B793" s="80" t="s">
        <v>667</v>
      </c>
      <c r="C793" s="82">
        <f>SUM(C794:C795)</f>
        <v>0</v>
      </c>
      <c r="D793" s="82">
        <f>SUM(D794:D795)</f>
        <v>0</v>
      </c>
      <c r="E793" s="82">
        <v>0</v>
      </c>
      <c r="F793" s="83"/>
    </row>
    <row r="794" spans="1:6" ht="14.25">
      <c r="A794" s="80">
        <v>2110704</v>
      </c>
      <c r="B794" s="80" t="s">
        <v>668</v>
      </c>
      <c r="C794" s="82"/>
      <c r="D794" s="82"/>
      <c r="E794" s="82">
        <v>0</v>
      </c>
      <c r="F794" s="83"/>
    </row>
    <row r="795" spans="1:6" ht="14.25">
      <c r="A795" s="80">
        <v>2110799</v>
      </c>
      <c r="B795" s="80" t="s">
        <v>669</v>
      </c>
      <c r="C795" s="82"/>
      <c r="D795" s="82"/>
      <c r="E795" s="82">
        <v>0</v>
      </c>
      <c r="F795" s="83"/>
    </row>
    <row r="796" spans="1:6" ht="14.25">
      <c r="A796" s="80">
        <v>21108</v>
      </c>
      <c r="B796" s="80" t="s">
        <v>670</v>
      </c>
      <c r="C796" s="82">
        <f>SUM(C797:C798)</f>
        <v>0</v>
      </c>
      <c r="D796" s="82">
        <f>SUM(D797:D798)</f>
        <v>0</v>
      </c>
      <c r="E796" s="82">
        <v>0</v>
      </c>
      <c r="F796" s="83"/>
    </row>
    <row r="797" spans="1:6" ht="14.25">
      <c r="A797" s="80">
        <v>2110804</v>
      </c>
      <c r="B797" s="80" t="s">
        <v>671</v>
      </c>
      <c r="C797" s="82"/>
      <c r="D797" s="82"/>
      <c r="E797" s="82">
        <v>0</v>
      </c>
      <c r="F797" s="83"/>
    </row>
    <row r="798" spans="1:6" ht="14.25">
      <c r="A798" s="80">
        <v>2110899</v>
      </c>
      <c r="B798" s="80" t="s">
        <v>672</v>
      </c>
      <c r="C798" s="82"/>
      <c r="D798" s="82"/>
      <c r="E798" s="82">
        <v>0</v>
      </c>
      <c r="F798" s="83"/>
    </row>
    <row r="799" spans="1:6" ht="14.25">
      <c r="A799" s="80">
        <v>21109</v>
      </c>
      <c r="B799" s="80" t="s">
        <v>673</v>
      </c>
      <c r="C799" s="82">
        <f>C800</f>
        <v>0</v>
      </c>
      <c r="D799" s="82">
        <f>D800</f>
        <v>0</v>
      </c>
      <c r="E799" s="82">
        <v>0</v>
      </c>
      <c r="F799" s="83"/>
    </row>
    <row r="800" spans="1:6" ht="14.25">
      <c r="A800" s="80">
        <v>2110901</v>
      </c>
      <c r="B800" s="80" t="s">
        <v>674</v>
      </c>
      <c r="C800" s="82"/>
      <c r="D800" s="82"/>
      <c r="E800" s="82">
        <v>0</v>
      </c>
      <c r="F800" s="83"/>
    </row>
    <row r="801" spans="1:6" ht="14.25">
      <c r="A801" s="80">
        <v>21110</v>
      </c>
      <c r="B801" s="80" t="s">
        <v>675</v>
      </c>
      <c r="C801" s="82">
        <f>C802</f>
        <v>85</v>
      </c>
      <c r="D801" s="82">
        <f>D802</f>
        <v>132</v>
      </c>
      <c r="E801" s="82">
        <v>116</v>
      </c>
      <c r="F801" s="83">
        <f aca="true" t="shared" si="7" ref="F801:F806">(E801/D801)*100</f>
        <v>87.87878787878788</v>
      </c>
    </row>
    <row r="802" spans="1:6" ht="14.25">
      <c r="A802" s="80">
        <v>2111001</v>
      </c>
      <c r="B802" s="80" t="s">
        <v>676</v>
      </c>
      <c r="C802" s="82">
        <v>85</v>
      </c>
      <c r="D802" s="82">
        <v>132</v>
      </c>
      <c r="E802" s="82">
        <v>116</v>
      </c>
      <c r="F802" s="83">
        <f t="shared" si="7"/>
        <v>87.87878787878788</v>
      </c>
    </row>
    <row r="803" spans="1:6" ht="14.25">
      <c r="A803" s="80">
        <v>21111</v>
      </c>
      <c r="B803" s="80" t="s">
        <v>677</v>
      </c>
      <c r="C803" s="82">
        <f>SUM(C804:C808)</f>
        <v>1917</v>
      </c>
      <c r="D803" s="82">
        <f>SUM(D804:D808)</f>
        <v>1881</v>
      </c>
      <c r="E803" s="82">
        <v>1689</v>
      </c>
      <c r="F803" s="83">
        <f t="shared" si="7"/>
        <v>89.792663476874</v>
      </c>
    </row>
    <row r="804" spans="1:6" ht="14.25">
      <c r="A804" s="80">
        <v>2111101</v>
      </c>
      <c r="B804" s="80" t="s">
        <v>678</v>
      </c>
      <c r="C804" s="82">
        <v>932</v>
      </c>
      <c r="D804" s="82">
        <v>917</v>
      </c>
      <c r="E804" s="82">
        <v>899</v>
      </c>
      <c r="F804" s="83">
        <f t="shared" si="7"/>
        <v>98.03707742639041</v>
      </c>
    </row>
    <row r="805" spans="1:6" ht="14.25">
      <c r="A805" s="80">
        <v>2111102</v>
      </c>
      <c r="B805" s="80" t="s">
        <v>679</v>
      </c>
      <c r="C805" s="82">
        <v>93</v>
      </c>
      <c r="D805" s="82">
        <v>99</v>
      </c>
      <c r="E805" s="82">
        <v>87</v>
      </c>
      <c r="F805" s="83">
        <f t="shared" si="7"/>
        <v>87.87878787878788</v>
      </c>
    </row>
    <row r="806" spans="1:6" ht="14.25">
      <c r="A806" s="80">
        <v>2111103</v>
      </c>
      <c r="B806" s="80" t="s">
        <v>680</v>
      </c>
      <c r="C806" s="82">
        <v>864</v>
      </c>
      <c r="D806" s="82">
        <v>842</v>
      </c>
      <c r="E806" s="82">
        <v>682</v>
      </c>
      <c r="F806" s="83">
        <f t="shared" si="7"/>
        <v>80.9976247030879</v>
      </c>
    </row>
    <row r="807" spans="1:6" ht="14.25">
      <c r="A807" s="80">
        <v>2111104</v>
      </c>
      <c r="B807" s="80" t="s">
        <v>681</v>
      </c>
      <c r="C807" s="82"/>
      <c r="D807" s="82"/>
      <c r="E807" s="82">
        <v>0</v>
      </c>
      <c r="F807" s="83"/>
    </row>
    <row r="808" spans="1:6" ht="14.25">
      <c r="A808" s="80">
        <v>2111199</v>
      </c>
      <c r="B808" s="80" t="s">
        <v>682</v>
      </c>
      <c r="C808" s="82">
        <v>28</v>
      </c>
      <c r="D808" s="82">
        <v>23</v>
      </c>
      <c r="E808" s="82">
        <v>21</v>
      </c>
      <c r="F808" s="83">
        <f>(E808/D808)*100</f>
        <v>91.30434782608695</v>
      </c>
    </row>
    <row r="809" spans="1:6" ht="14.25">
      <c r="A809" s="80">
        <v>21112</v>
      </c>
      <c r="B809" s="80" t="s">
        <v>683</v>
      </c>
      <c r="C809" s="82">
        <f>C810</f>
        <v>277</v>
      </c>
      <c r="D809" s="82">
        <f>D810</f>
        <v>204</v>
      </c>
      <c r="E809" s="82">
        <v>0</v>
      </c>
      <c r="F809" s="83">
        <f>(E809/D809)*100</f>
        <v>0</v>
      </c>
    </row>
    <row r="810" spans="1:6" ht="14.25">
      <c r="A810" s="80">
        <v>2111201</v>
      </c>
      <c r="B810" s="80" t="s">
        <v>684</v>
      </c>
      <c r="C810" s="82">
        <v>277</v>
      </c>
      <c r="D810" s="82">
        <v>204</v>
      </c>
      <c r="E810" s="82">
        <v>0</v>
      </c>
      <c r="F810" s="83">
        <f>(E810/D810)*100</f>
        <v>0</v>
      </c>
    </row>
    <row r="811" spans="1:6" ht="14.25">
      <c r="A811" s="80">
        <v>21113</v>
      </c>
      <c r="B811" s="80" t="s">
        <v>685</v>
      </c>
      <c r="C811" s="82">
        <f>C812</f>
        <v>0</v>
      </c>
      <c r="D811" s="82">
        <f>D812</f>
        <v>0</v>
      </c>
      <c r="E811" s="82">
        <v>0</v>
      </c>
      <c r="F811" s="83"/>
    </row>
    <row r="812" spans="1:6" ht="14.25">
      <c r="A812" s="80">
        <v>2111301</v>
      </c>
      <c r="B812" s="80" t="s">
        <v>686</v>
      </c>
      <c r="C812" s="82"/>
      <c r="D812" s="82"/>
      <c r="E812" s="82">
        <v>0</v>
      </c>
      <c r="F812" s="83"/>
    </row>
    <row r="813" spans="1:6" ht="14.25">
      <c r="A813" s="80">
        <v>21114</v>
      </c>
      <c r="B813" s="80" t="s">
        <v>687</v>
      </c>
      <c r="C813" s="82">
        <f>SUM(C814:C823)</f>
        <v>0</v>
      </c>
      <c r="D813" s="82">
        <f>SUM(D814:D823)</f>
        <v>0</v>
      </c>
      <c r="E813" s="82">
        <v>0</v>
      </c>
      <c r="F813" s="83"/>
    </row>
    <row r="814" spans="1:6" ht="14.25">
      <c r="A814" s="80">
        <v>2111401</v>
      </c>
      <c r="B814" s="80" t="s">
        <v>84</v>
      </c>
      <c r="C814" s="82"/>
      <c r="D814" s="82"/>
      <c r="E814" s="82">
        <v>0</v>
      </c>
      <c r="F814" s="83"/>
    </row>
    <row r="815" spans="1:6" ht="14.25">
      <c r="A815" s="80">
        <v>2111402</v>
      </c>
      <c r="B815" s="80" t="s">
        <v>85</v>
      </c>
      <c r="C815" s="82"/>
      <c r="D815" s="82"/>
      <c r="E815" s="82">
        <v>0</v>
      </c>
      <c r="F815" s="83"/>
    </row>
    <row r="816" spans="1:6" ht="14.25">
      <c r="A816" s="80">
        <v>2111403</v>
      </c>
      <c r="B816" s="80" t="s">
        <v>86</v>
      </c>
      <c r="C816" s="82"/>
      <c r="D816" s="82"/>
      <c r="E816" s="82">
        <v>0</v>
      </c>
      <c r="F816" s="83"/>
    </row>
    <row r="817" spans="1:6" ht="14.25">
      <c r="A817" s="80">
        <v>2111406</v>
      </c>
      <c r="B817" s="80" t="s">
        <v>688</v>
      </c>
      <c r="C817" s="82"/>
      <c r="D817" s="82"/>
      <c r="E817" s="82">
        <v>0</v>
      </c>
      <c r="F817" s="83"/>
    </row>
    <row r="818" spans="1:6" ht="14.25">
      <c r="A818" s="80">
        <v>2111407</v>
      </c>
      <c r="B818" s="80" t="s">
        <v>689</v>
      </c>
      <c r="C818" s="82"/>
      <c r="D818" s="82"/>
      <c r="E818" s="82">
        <v>0</v>
      </c>
      <c r="F818" s="83"/>
    </row>
    <row r="819" spans="1:6" ht="14.25">
      <c r="A819" s="80">
        <v>2111408</v>
      </c>
      <c r="B819" s="80" t="s">
        <v>690</v>
      </c>
      <c r="C819" s="82"/>
      <c r="D819" s="82"/>
      <c r="E819" s="82">
        <v>0</v>
      </c>
      <c r="F819" s="83"/>
    </row>
    <row r="820" spans="1:6" ht="14.25">
      <c r="A820" s="80">
        <v>2111411</v>
      </c>
      <c r="B820" s="80" t="s">
        <v>125</v>
      </c>
      <c r="C820" s="82"/>
      <c r="D820" s="82"/>
      <c r="E820" s="82">
        <v>0</v>
      </c>
      <c r="F820" s="83"/>
    </row>
    <row r="821" spans="1:6" ht="14.25">
      <c r="A821" s="80">
        <v>2111413</v>
      </c>
      <c r="B821" s="80" t="s">
        <v>691</v>
      </c>
      <c r="C821" s="82"/>
      <c r="D821" s="82"/>
      <c r="E821" s="82">
        <v>0</v>
      </c>
      <c r="F821" s="83"/>
    </row>
    <row r="822" spans="1:6" ht="14.25">
      <c r="A822" s="80">
        <v>2111450</v>
      </c>
      <c r="B822" s="80" t="s">
        <v>93</v>
      </c>
      <c r="C822" s="82"/>
      <c r="D822" s="82"/>
      <c r="E822" s="82">
        <v>0</v>
      </c>
      <c r="F822" s="83"/>
    </row>
    <row r="823" spans="1:6" ht="14.25">
      <c r="A823" s="80">
        <v>2111499</v>
      </c>
      <c r="B823" s="80" t="s">
        <v>692</v>
      </c>
      <c r="C823" s="82"/>
      <c r="D823" s="82"/>
      <c r="E823" s="82">
        <v>0</v>
      </c>
      <c r="F823" s="83"/>
    </row>
    <row r="824" spans="1:6" ht="14.25">
      <c r="A824" s="80">
        <v>21199</v>
      </c>
      <c r="B824" s="80" t="s">
        <v>693</v>
      </c>
      <c r="C824" s="82">
        <f>C825</f>
        <v>3854</v>
      </c>
      <c r="D824" s="82">
        <f>D825</f>
        <v>0</v>
      </c>
      <c r="E824" s="82">
        <v>176</v>
      </c>
      <c r="F824" s="83"/>
    </row>
    <row r="825" spans="1:6" ht="14.25">
      <c r="A825" s="80">
        <v>2119999</v>
      </c>
      <c r="B825" s="80" t="s">
        <v>694</v>
      </c>
      <c r="C825" s="82">
        <v>3854</v>
      </c>
      <c r="D825" s="82"/>
      <c r="E825" s="82">
        <v>176</v>
      </c>
      <c r="F825" s="83"/>
    </row>
    <row r="826" spans="1:6" ht="14.25">
      <c r="A826" s="80">
        <v>212</v>
      </c>
      <c r="B826" s="80" t="s">
        <v>695</v>
      </c>
      <c r="C826" s="82">
        <f>C827+C838+C840+C843+C845+C847</f>
        <v>21017</v>
      </c>
      <c r="D826" s="82">
        <f>D827+D838+D840+D843+D845+D847</f>
        <v>21026</v>
      </c>
      <c r="E826" s="82">
        <v>15549</v>
      </c>
      <c r="F826" s="83">
        <f>(E826/D826)*100</f>
        <v>73.95129839246647</v>
      </c>
    </row>
    <row r="827" spans="1:6" ht="14.25">
      <c r="A827" s="80">
        <v>21201</v>
      </c>
      <c r="B827" s="80" t="s">
        <v>696</v>
      </c>
      <c r="C827" s="82">
        <f>SUM(C828:C837)</f>
        <v>5821</v>
      </c>
      <c r="D827" s="82">
        <f>SUM(D828:D837)</f>
        <v>8218</v>
      </c>
      <c r="E827" s="82">
        <v>7292</v>
      </c>
      <c r="F827" s="83">
        <f>(E827/D827)*100</f>
        <v>88.73205159406182</v>
      </c>
    </row>
    <row r="828" spans="1:6" ht="14.25">
      <c r="A828" s="80">
        <v>2120101</v>
      </c>
      <c r="B828" s="80" t="s">
        <v>84</v>
      </c>
      <c r="C828" s="82">
        <v>993</v>
      </c>
      <c r="D828" s="82">
        <v>987</v>
      </c>
      <c r="E828" s="82">
        <v>923</v>
      </c>
      <c r="F828" s="83">
        <f>(E828/D828)*100</f>
        <v>93.51570415400202</v>
      </c>
    </row>
    <row r="829" spans="1:6" ht="14.25">
      <c r="A829" s="80">
        <v>2120102</v>
      </c>
      <c r="B829" s="80" t="s">
        <v>85</v>
      </c>
      <c r="C829" s="82">
        <v>92</v>
      </c>
      <c r="D829" s="82">
        <v>92</v>
      </c>
      <c r="E829" s="82">
        <v>91</v>
      </c>
      <c r="F829" s="83">
        <f>(E829/D829)*100</f>
        <v>98.91304347826086</v>
      </c>
    </row>
    <row r="830" spans="1:6" ht="14.25">
      <c r="A830" s="80">
        <v>2120103</v>
      </c>
      <c r="B830" s="80" t="s">
        <v>86</v>
      </c>
      <c r="C830" s="82"/>
      <c r="D830" s="82"/>
      <c r="E830" s="82">
        <v>0</v>
      </c>
      <c r="F830" s="83"/>
    </row>
    <row r="831" spans="1:6" ht="14.25">
      <c r="A831" s="80">
        <v>2120104</v>
      </c>
      <c r="B831" s="80" t="s">
        <v>697</v>
      </c>
      <c r="C831" s="82">
        <v>3537</v>
      </c>
      <c r="D831" s="82">
        <v>5197</v>
      </c>
      <c r="E831" s="82">
        <v>4430</v>
      </c>
      <c r="F831" s="83">
        <f>(E831/D831)*100</f>
        <v>85.24148547238791</v>
      </c>
    </row>
    <row r="832" spans="1:6" ht="14.25">
      <c r="A832" s="80">
        <v>2120105</v>
      </c>
      <c r="B832" s="80" t="s">
        <v>698</v>
      </c>
      <c r="C832" s="82"/>
      <c r="D832" s="82"/>
      <c r="E832" s="82">
        <v>0</v>
      </c>
      <c r="F832" s="83"/>
    </row>
    <row r="833" spans="1:6" ht="14.25">
      <c r="A833" s="80">
        <v>2120106</v>
      </c>
      <c r="B833" s="80" t="s">
        <v>699</v>
      </c>
      <c r="C833" s="82"/>
      <c r="D833" s="82"/>
      <c r="E833" s="82">
        <v>0</v>
      </c>
      <c r="F833" s="83"/>
    </row>
    <row r="834" spans="1:6" ht="14.25">
      <c r="A834" s="80">
        <v>2120107</v>
      </c>
      <c r="B834" s="80" t="s">
        <v>700</v>
      </c>
      <c r="C834" s="82"/>
      <c r="D834" s="82"/>
      <c r="E834" s="82">
        <v>0</v>
      </c>
      <c r="F834" s="83"/>
    </row>
    <row r="835" spans="1:6" ht="14.25">
      <c r="A835" s="80">
        <v>2120109</v>
      </c>
      <c r="B835" s="80" t="s">
        <v>701</v>
      </c>
      <c r="C835" s="82"/>
      <c r="D835" s="82"/>
      <c r="E835" s="82">
        <v>0</v>
      </c>
      <c r="F835" s="83"/>
    </row>
    <row r="836" spans="1:6" ht="14.25">
      <c r="A836" s="80">
        <v>2120110</v>
      </c>
      <c r="B836" s="80" t="s">
        <v>702</v>
      </c>
      <c r="C836" s="82"/>
      <c r="D836" s="82"/>
      <c r="E836" s="82">
        <v>0</v>
      </c>
      <c r="F836" s="83"/>
    </row>
    <row r="837" spans="1:6" ht="14.25">
      <c r="A837" s="80">
        <v>2120199</v>
      </c>
      <c r="B837" s="80" t="s">
        <v>703</v>
      </c>
      <c r="C837" s="82">
        <v>1199</v>
      </c>
      <c r="D837" s="82">
        <v>1942</v>
      </c>
      <c r="E837" s="82">
        <v>1848</v>
      </c>
      <c r="F837" s="83">
        <f>(E837/D837)*100</f>
        <v>95.15962924819773</v>
      </c>
    </row>
    <row r="838" spans="1:6" ht="14.25">
      <c r="A838" s="80">
        <v>21202</v>
      </c>
      <c r="B838" s="80" t="s">
        <v>704</v>
      </c>
      <c r="C838" s="82">
        <f>C839</f>
        <v>2305</v>
      </c>
      <c r="D838" s="82">
        <f>D839</f>
        <v>2142</v>
      </c>
      <c r="E838" s="82">
        <v>2023</v>
      </c>
      <c r="F838" s="83">
        <f aca="true" t="shared" si="8" ref="F838:F901">(E838/D838)*100</f>
        <v>94.44444444444444</v>
      </c>
    </row>
    <row r="839" spans="1:6" ht="14.25">
      <c r="A839" s="80">
        <v>2120201</v>
      </c>
      <c r="B839" s="80" t="s">
        <v>705</v>
      </c>
      <c r="C839" s="82">
        <v>2305</v>
      </c>
      <c r="D839" s="82">
        <v>2142</v>
      </c>
      <c r="E839" s="82">
        <v>2023</v>
      </c>
      <c r="F839" s="83">
        <f t="shared" si="8"/>
        <v>94.44444444444444</v>
      </c>
    </row>
    <row r="840" spans="1:6" ht="14.25">
      <c r="A840" s="80">
        <v>21203</v>
      </c>
      <c r="B840" s="80" t="s">
        <v>706</v>
      </c>
      <c r="C840" s="82">
        <f>SUM(C841:C842)</f>
        <v>10089</v>
      </c>
      <c r="D840" s="82">
        <f>SUM(D841:D842)</f>
        <v>4136</v>
      </c>
      <c r="E840" s="82">
        <v>1618</v>
      </c>
      <c r="F840" s="83">
        <f t="shared" si="8"/>
        <v>39.11992263056093</v>
      </c>
    </row>
    <row r="841" spans="1:6" ht="14.25">
      <c r="A841" s="80">
        <v>2120303</v>
      </c>
      <c r="B841" s="80" t="s">
        <v>707</v>
      </c>
      <c r="C841" s="82">
        <v>379</v>
      </c>
      <c r="D841" s="82">
        <v>879</v>
      </c>
      <c r="E841" s="82">
        <v>717</v>
      </c>
      <c r="F841" s="83">
        <f t="shared" si="8"/>
        <v>81.56996587030717</v>
      </c>
    </row>
    <row r="842" spans="1:6" ht="14.25">
      <c r="A842" s="80">
        <v>2120399</v>
      </c>
      <c r="B842" s="80" t="s">
        <v>708</v>
      </c>
      <c r="C842" s="82">
        <v>9710</v>
      </c>
      <c r="D842" s="82">
        <v>3257</v>
      </c>
      <c r="E842" s="82">
        <v>901</v>
      </c>
      <c r="F842" s="83">
        <f t="shared" si="8"/>
        <v>27.663494012895303</v>
      </c>
    </row>
    <row r="843" spans="1:6" ht="14.25">
      <c r="A843" s="80">
        <v>21205</v>
      </c>
      <c r="B843" s="80" t="s">
        <v>709</v>
      </c>
      <c r="C843" s="82">
        <f>C844</f>
        <v>1298</v>
      </c>
      <c r="D843" s="82">
        <f>D844</f>
        <v>4419</v>
      </c>
      <c r="E843" s="82">
        <v>3202</v>
      </c>
      <c r="F843" s="83">
        <f t="shared" si="8"/>
        <v>72.45983254129894</v>
      </c>
    </row>
    <row r="844" spans="1:6" ht="14.25">
      <c r="A844" s="80">
        <v>2120501</v>
      </c>
      <c r="B844" s="80" t="s">
        <v>710</v>
      </c>
      <c r="C844" s="82">
        <v>1298</v>
      </c>
      <c r="D844" s="82">
        <v>4419</v>
      </c>
      <c r="E844" s="82">
        <v>3202</v>
      </c>
      <c r="F844" s="83">
        <f t="shared" si="8"/>
        <v>72.45983254129894</v>
      </c>
    </row>
    <row r="845" spans="1:6" ht="14.25">
      <c r="A845" s="80">
        <v>21206</v>
      </c>
      <c r="B845" s="80" t="s">
        <v>711</v>
      </c>
      <c r="C845" s="82">
        <f>C846</f>
        <v>622</v>
      </c>
      <c r="D845" s="82">
        <f>D846</f>
        <v>621</v>
      </c>
      <c r="E845" s="82">
        <v>609</v>
      </c>
      <c r="F845" s="83">
        <f t="shared" si="8"/>
        <v>98.06763285024155</v>
      </c>
    </row>
    <row r="846" spans="1:6" ht="14.25">
      <c r="A846" s="80">
        <v>2120601</v>
      </c>
      <c r="B846" s="80" t="s">
        <v>712</v>
      </c>
      <c r="C846" s="82">
        <v>622</v>
      </c>
      <c r="D846" s="82">
        <v>621</v>
      </c>
      <c r="E846" s="82">
        <v>609</v>
      </c>
      <c r="F846" s="83">
        <f t="shared" si="8"/>
        <v>98.06763285024155</v>
      </c>
    </row>
    <row r="847" spans="1:6" ht="14.25">
      <c r="A847" s="80">
        <v>21299</v>
      </c>
      <c r="B847" s="80" t="s">
        <v>713</v>
      </c>
      <c r="C847" s="82">
        <f>C848</f>
        <v>882</v>
      </c>
      <c r="D847" s="82">
        <f>D848</f>
        <v>1490</v>
      </c>
      <c r="E847" s="82">
        <v>805</v>
      </c>
      <c r="F847" s="83">
        <f t="shared" si="8"/>
        <v>54.0268456375839</v>
      </c>
    </row>
    <row r="848" spans="1:6" ht="14.25">
      <c r="A848" s="80">
        <v>2129999</v>
      </c>
      <c r="B848" s="80" t="s">
        <v>714</v>
      </c>
      <c r="C848" s="82">
        <v>882</v>
      </c>
      <c r="D848" s="82">
        <v>1490</v>
      </c>
      <c r="E848" s="82">
        <v>805</v>
      </c>
      <c r="F848" s="83">
        <f t="shared" si="8"/>
        <v>54.0268456375839</v>
      </c>
    </row>
    <row r="849" spans="1:6" ht="14.25">
      <c r="A849" s="80">
        <v>213</v>
      </c>
      <c r="B849" s="80" t="s">
        <v>715</v>
      </c>
      <c r="C849" s="82">
        <f>C850+C876+C898+C926+C937+C944+C950+C953</f>
        <v>72071</v>
      </c>
      <c r="D849" s="82">
        <f>D850+D876+D898+D926+D937+D944+D950+D953</f>
        <v>112470</v>
      </c>
      <c r="E849" s="82">
        <v>65225</v>
      </c>
      <c r="F849" s="83">
        <f t="shared" si="8"/>
        <v>57.993242642482436</v>
      </c>
    </row>
    <row r="850" spans="1:6" ht="14.25">
      <c r="A850" s="80">
        <v>21301</v>
      </c>
      <c r="B850" s="80" t="s">
        <v>716</v>
      </c>
      <c r="C850" s="82">
        <f>SUM(C851:C875)</f>
        <v>42090</v>
      </c>
      <c r="D850" s="82">
        <f>SUM(D851:D875)</f>
        <v>53845</v>
      </c>
      <c r="E850" s="82">
        <v>21722</v>
      </c>
      <c r="F850" s="83">
        <f t="shared" si="8"/>
        <v>40.34172160832018</v>
      </c>
    </row>
    <row r="851" spans="1:6" ht="14.25">
      <c r="A851" s="80">
        <v>2130101</v>
      </c>
      <c r="B851" s="80" t="s">
        <v>84</v>
      </c>
      <c r="C851" s="82">
        <v>2867</v>
      </c>
      <c r="D851" s="82">
        <v>3011</v>
      </c>
      <c r="E851" s="82">
        <v>2893</v>
      </c>
      <c r="F851" s="83">
        <f t="shared" si="8"/>
        <v>96.08103620059781</v>
      </c>
    </row>
    <row r="852" spans="1:6" ht="14.25">
      <c r="A852" s="80">
        <v>2130102</v>
      </c>
      <c r="B852" s="80" t="s">
        <v>85</v>
      </c>
      <c r="C852" s="82">
        <v>164</v>
      </c>
      <c r="D852" s="82">
        <v>163</v>
      </c>
      <c r="E852" s="82">
        <v>281</v>
      </c>
      <c r="F852" s="83">
        <f t="shared" si="8"/>
        <v>172.3926380368098</v>
      </c>
    </row>
    <row r="853" spans="1:6" ht="14.25">
      <c r="A853" s="80">
        <v>2130103</v>
      </c>
      <c r="B853" s="80" t="s">
        <v>86</v>
      </c>
      <c r="C853" s="82"/>
      <c r="D853" s="82"/>
      <c r="E853" s="82">
        <v>0</v>
      </c>
      <c r="F853" s="83"/>
    </row>
    <row r="854" spans="1:6" ht="14.25">
      <c r="A854" s="80">
        <v>2130104</v>
      </c>
      <c r="B854" s="80" t="s">
        <v>93</v>
      </c>
      <c r="C854" s="82">
        <v>1542</v>
      </c>
      <c r="D854" s="82">
        <v>1586</v>
      </c>
      <c r="E854" s="82">
        <v>1531</v>
      </c>
      <c r="F854" s="83">
        <f t="shared" si="8"/>
        <v>96.53215636822195</v>
      </c>
    </row>
    <row r="855" spans="1:6" ht="14.25">
      <c r="A855" s="80">
        <v>2130105</v>
      </c>
      <c r="B855" s="80" t="s">
        <v>717</v>
      </c>
      <c r="C855" s="82"/>
      <c r="D855" s="82"/>
      <c r="E855" s="82">
        <v>0</v>
      </c>
      <c r="F855" s="83"/>
    </row>
    <row r="856" spans="1:6" ht="14.25">
      <c r="A856" s="80">
        <v>2130106</v>
      </c>
      <c r="B856" s="80" t="s">
        <v>718</v>
      </c>
      <c r="C856" s="82">
        <v>818</v>
      </c>
      <c r="D856" s="82">
        <v>818</v>
      </c>
      <c r="E856" s="82">
        <v>416</v>
      </c>
      <c r="F856" s="83">
        <f t="shared" si="8"/>
        <v>50.8557457212714</v>
      </c>
    </row>
    <row r="857" spans="1:6" ht="14.25">
      <c r="A857" s="80">
        <v>2130108</v>
      </c>
      <c r="B857" s="80" t="s">
        <v>719</v>
      </c>
      <c r="C857" s="82">
        <v>679</v>
      </c>
      <c r="D857" s="82">
        <v>1150</v>
      </c>
      <c r="E857" s="82">
        <v>696</v>
      </c>
      <c r="F857" s="83">
        <f t="shared" si="8"/>
        <v>60.52173913043478</v>
      </c>
    </row>
    <row r="858" spans="1:6" ht="14.25">
      <c r="A858" s="80">
        <v>2130109</v>
      </c>
      <c r="B858" s="80" t="s">
        <v>720</v>
      </c>
      <c r="C858" s="82">
        <v>111</v>
      </c>
      <c r="D858" s="82">
        <v>99</v>
      </c>
      <c r="E858" s="82">
        <v>92</v>
      </c>
      <c r="F858" s="83">
        <f t="shared" si="8"/>
        <v>92.92929292929293</v>
      </c>
    </row>
    <row r="859" spans="1:6" ht="14.25">
      <c r="A859" s="80">
        <v>2130110</v>
      </c>
      <c r="B859" s="80" t="s">
        <v>721</v>
      </c>
      <c r="C859" s="82">
        <v>45</v>
      </c>
      <c r="D859" s="82">
        <v>45</v>
      </c>
      <c r="E859" s="82">
        <v>31</v>
      </c>
      <c r="F859" s="83">
        <f t="shared" si="8"/>
        <v>68.88888888888889</v>
      </c>
    </row>
    <row r="860" spans="1:6" ht="14.25">
      <c r="A860" s="80">
        <v>2130111</v>
      </c>
      <c r="B860" s="80" t="s">
        <v>722</v>
      </c>
      <c r="C860" s="82"/>
      <c r="D860" s="82"/>
      <c r="E860" s="82">
        <v>0</v>
      </c>
      <c r="F860" s="83"/>
    </row>
    <row r="861" spans="1:6" ht="14.25">
      <c r="A861" s="80">
        <v>2130112</v>
      </c>
      <c r="B861" s="80" t="s">
        <v>723</v>
      </c>
      <c r="C861" s="82">
        <v>35</v>
      </c>
      <c r="D861" s="82">
        <v>35</v>
      </c>
      <c r="E861" s="82">
        <v>34</v>
      </c>
      <c r="F861" s="83">
        <f t="shared" si="8"/>
        <v>97.14285714285714</v>
      </c>
    </row>
    <row r="862" spans="1:6" ht="14.25">
      <c r="A862" s="80">
        <v>2130114</v>
      </c>
      <c r="B862" s="80" t="s">
        <v>724</v>
      </c>
      <c r="C862" s="82"/>
      <c r="D862" s="82"/>
      <c r="E862" s="82">
        <v>0</v>
      </c>
      <c r="F862" s="83"/>
    </row>
    <row r="863" spans="1:6" ht="14.25">
      <c r="A863" s="80">
        <v>2130119</v>
      </c>
      <c r="B863" s="80" t="s">
        <v>725</v>
      </c>
      <c r="C863" s="82">
        <v>86</v>
      </c>
      <c r="D863" s="82"/>
      <c r="E863" s="82">
        <v>0</v>
      </c>
      <c r="F863" s="83"/>
    </row>
    <row r="864" spans="1:6" ht="14.25">
      <c r="A864" s="80">
        <v>2130120</v>
      </c>
      <c r="B864" s="80" t="s">
        <v>726</v>
      </c>
      <c r="C864" s="82">
        <v>1693</v>
      </c>
      <c r="D864" s="82">
        <v>1228</v>
      </c>
      <c r="E864" s="82">
        <v>849</v>
      </c>
      <c r="F864" s="83">
        <f t="shared" si="8"/>
        <v>69.13680781758957</v>
      </c>
    </row>
    <row r="865" spans="1:6" ht="14.25">
      <c r="A865" s="80">
        <v>2130121</v>
      </c>
      <c r="B865" s="80" t="s">
        <v>727</v>
      </c>
      <c r="C865" s="82"/>
      <c r="D865" s="82"/>
      <c r="E865" s="82">
        <v>0</v>
      </c>
      <c r="F865" s="83"/>
    </row>
    <row r="866" spans="1:6" ht="14.25">
      <c r="A866" s="80">
        <v>2130122</v>
      </c>
      <c r="B866" s="80" t="s">
        <v>728</v>
      </c>
      <c r="C866" s="82">
        <v>3412</v>
      </c>
      <c r="D866" s="82">
        <v>9168</v>
      </c>
      <c r="E866" s="82">
        <v>5050</v>
      </c>
      <c r="F866" s="83">
        <f t="shared" si="8"/>
        <v>55.082897033158815</v>
      </c>
    </row>
    <row r="867" spans="1:6" ht="14.25">
      <c r="A867" s="80">
        <v>2130124</v>
      </c>
      <c r="B867" s="80" t="s">
        <v>729</v>
      </c>
      <c r="C867" s="82">
        <v>1971</v>
      </c>
      <c r="D867" s="82">
        <v>1029</v>
      </c>
      <c r="E867" s="82">
        <v>670</v>
      </c>
      <c r="F867" s="83">
        <f t="shared" si="8"/>
        <v>65.11175898931</v>
      </c>
    </row>
    <row r="868" spans="1:6" ht="14.25">
      <c r="A868" s="80">
        <v>2130125</v>
      </c>
      <c r="B868" s="80" t="s">
        <v>730</v>
      </c>
      <c r="C868" s="82">
        <v>1551</v>
      </c>
      <c r="D868" s="82">
        <v>987</v>
      </c>
      <c r="E868" s="82">
        <v>612</v>
      </c>
      <c r="F868" s="83">
        <f t="shared" si="8"/>
        <v>62.00607902735562</v>
      </c>
    </row>
    <row r="869" spans="1:6" ht="14.25">
      <c r="A869" s="80">
        <v>2130126</v>
      </c>
      <c r="B869" s="80" t="s">
        <v>731</v>
      </c>
      <c r="C869" s="82">
        <v>1985</v>
      </c>
      <c r="D869" s="82">
        <v>48</v>
      </c>
      <c r="E869" s="82">
        <v>46</v>
      </c>
      <c r="F869" s="83">
        <f t="shared" si="8"/>
        <v>95.83333333333334</v>
      </c>
    </row>
    <row r="870" spans="1:6" ht="14.25">
      <c r="A870" s="80">
        <v>2130135</v>
      </c>
      <c r="B870" s="80" t="s">
        <v>732</v>
      </c>
      <c r="C870" s="82">
        <v>229</v>
      </c>
      <c r="D870" s="82">
        <v>35</v>
      </c>
      <c r="E870" s="82">
        <v>29</v>
      </c>
      <c r="F870" s="83">
        <f t="shared" si="8"/>
        <v>82.85714285714286</v>
      </c>
    </row>
    <row r="871" spans="1:6" ht="14.25">
      <c r="A871" s="80">
        <v>2130142</v>
      </c>
      <c r="B871" s="80" t="s">
        <v>733</v>
      </c>
      <c r="C871" s="82"/>
      <c r="D871" s="82"/>
      <c r="E871" s="82">
        <v>0</v>
      </c>
      <c r="F871" s="83"/>
    </row>
    <row r="872" spans="1:6" ht="14.25">
      <c r="A872" s="80">
        <v>2130148</v>
      </c>
      <c r="B872" s="80" t="s">
        <v>734</v>
      </c>
      <c r="C872" s="82">
        <v>23201</v>
      </c>
      <c r="D872" s="82">
        <v>32846</v>
      </c>
      <c r="E872" s="82">
        <v>7778</v>
      </c>
      <c r="F872" s="83">
        <f t="shared" si="8"/>
        <v>23.680204591122205</v>
      </c>
    </row>
    <row r="873" spans="1:6" ht="14.25">
      <c r="A873" s="80">
        <v>2130152</v>
      </c>
      <c r="B873" s="80" t="s">
        <v>735</v>
      </c>
      <c r="C873" s="82">
        <v>25</v>
      </c>
      <c r="D873" s="82">
        <v>4</v>
      </c>
      <c r="E873" s="82">
        <v>4</v>
      </c>
      <c r="F873" s="83">
        <f t="shared" si="8"/>
        <v>100</v>
      </c>
    </row>
    <row r="874" spans="1:6" ht="14.25">
      <c r="A874" s="80">
        <v>2130153</v>
      </c>
      <c r="B874" s="80" t="s">
        <v>736</v>
      </c>
      <c r="C874" s="82">
        <v>480</v>
      </c>
      <c r="D874" s="82">
        <v>951</v>
      </c>
      <c r="E874" s="82">
        <v>136</v>
      </c>
      <c r="F874" s="83">
        <f t="shared" si="8"/>
        <v>14.300736067297581</v>
      </c>
    </row>
    <row r="875" spans="1:6" ht="14.25">
      <c r="A875" s="80">
        <v>2130199</v>
      </c>
      <c r="B875" s="80" t="s">
        <v>737</v>
      </c>
      <c r="C875" s="82">
        <v>1196</v>
      </c>
      <c r="D875" s="82">
        <v>642</v>
      </c>
      <c r="E875" s="82">
        <v>574</v>
      </c>
      <c r="F875" s="83">
        <f t="shared" si="8"/>
        <v>89.40809968847351</v>
      </c>
    </row>
    <row r="876" spans="1:6" ht="14.25">
      <c r="A876" s="80">
        <v>21302</v>
      </c>
      <c r="B876" s="80" t="s">
        <v>738</v>
      </c>
      <c r="C876" s="82">
        <f>SUM(C877:C897)</f>
        <v>8354</v>
      </c>
      <c r="D876" s="82">
        <f>SUM(D877:D897)</f>
        <v>6016</v>
      </c>
      <c r="E876" s="82">
        <v>5671</v>
      </c>
      <c r="F876" s="83">
        <f t="shared" si="8"/>
        <v>94.2652925531915</v>
      </c>
    </row>
    <row r="877" spans="1:6" ht="14.25">
      <c r="A877" s="80">
        <v>2130201</v>
      </c>
      <c r="B877" s="80" t="s">
        <v>84</v>
      </c>
      <c r="C877" s="82">
        <v>117</v>
      </c>
      <c r="D877" s="82">
        <v>122</v>
      </c>
      <c r="E877" s="82">
        <v>110</v>
      </c>
      <c r="F877" s="83">
        <f t="shared" si="8"/>
        <v>90.1639344262295</v>
      </c>
    </row>
    <row r="878" spans="1:6" ht="14.25">
      <c r="A878" s="80">
        <v>2130202</v>
      </c>
      <c r="B878" s="80" t="s">
        <v>85</v>
      </c>
      <c r="C878" s="82"/>
      <c r="D878" s="82"/>
      <c r="E878" s="82">
        <v>0</v>
      </c>
      <c r="F878" s="83"/>
    </row>
    <row r="879" spans="1:6" ht="14.25">
      <c r="A879" s="80">
        <v>2130203</v>
      </c>
      <c r="B879" s="80" t="s">
        <v>86</v>
      </c>
      <c r="C879" s="82"/>
      <c r="D879" s="82"/>
      <c r="E879" s="82">
        <v>0</v>
      </c>
      <c r="F879" s="83"/>
    </row>
    <row r="880" spans="1:6" ht="14.25">
      <c r="A880" s="80">
        <v>2130204</v>
      </c>
      <c r="B880" s="80" t="s">
        <v>739</v>
      </c>
      <c r="C880" s="82">
        <v>816</v>
      </c>
      <c r="D880" s="82">
        <v>841</v>
      </c>
      <c r="E880" s="82">
        <v>797</v>
      </c>
      <c r="F880" s="83">
        <f t="shared" si="8"/>
        <v>94.76813317479191</v>
      </c>
    </row>
    <row r="881" spans="1:6" ht="14.25">
      <c r="A881" s="80">
        <v>2130205</v>
      </c>
      <c r="B881" s="80" t="s">
        <v>740</v>
      </c>
      <c r="C881" s="82">
        <v>806</v>
      </c>
      <c r="D881" s="82">
        <v>185</v>
      </c>
      <c r="E881" s="82">
        <v>51</v>
      </c>
      <c r="F881" s="83">
        <f t="shared" si="8"/>
        <v>27.56756756756757</v>
      </c>
    </row>
    <row r="882" spans="1:6" ht="14.25">
      <c r="A882" s="80">
        <v>2130206</v>
      </c>
      <c r="B882" s="80" t="s">
        <v>741</v>
      </c>
      <c r="C882" s="82">
        <v>10</v>
      </c>
      <c r="D882" s="82">
        <v>10</v>
      </c>
      <c r="E882" s="82">
        <v>10</v>
      </c>
      <c r="F882" s="83">
        <f t="shared" si="8"/>
        <v>100</v>
      </c>
    </row>
    <row r="883" spans="1:6" ht="14.25">
      <c r="A883" s="80">
        <v>2130207</v>
      </c>
      <c r="B883" s="80" t="s">
        <v>742</v>
      </c>
      <c r="C883" s="82">
        <v>76</v>
      </c>
      <c r="D883" s="82">
        <v>76</v>
      </c>
      <c r="E883" s="82">
        <v>61</v>
      </c>
      <c r="F883" s="83">
        <f t="shared" si="8"/>
        <v>80.26315789473685</v>
      </c>
    </row>
    <row r="884" spans="1:6" ht="14.25">
      <c r="A884" s="80">
        <v>2130209</v>
      </c>
      <c r="B884" s="80" t="s">
        <v>743</v>
      </c>
      <c r="C884" s="82">
        <v>6503</v>
      </c>
      <c r="D884" s="82">
        <v>4758</v>
      </c>
      <c r="E884" s="82">
        <v>4630</v>
      </c>
      <c r="F884" s="83">
        <f t="shared" si="8"/>
        <v>97.30979403110551</v>
      </c>
    </row>
    <row r="885" spans="1:6" ht="14.25">
      <c r="A885" s="80">
        <v>2130211</v>
      </c>
      <c r="B885" s="80" t="s">
        <v>744</v>
      </c>
      <c r="C885" s="82">
        <v>2</v>
      </c>
      <c r="D885" s="82">
        <v>5</v>
      </c>
      <c r="E885" s="82">
        <v>5</v>
      </c>
      <c r="F885" s="83">
        <f t="shared" si="8"/>
        <v>100</v>
      </c>
    </row>
    <row r="886" spans="1:6" ht="14.25">
      <c r="A886" s="80">
        <v>2130212</v>
      </c>
      <c r="B886" s="80" t="s">
        <v>745</v>
      </c>
      <c r="C886" s="82"/>
      <c r="D886" s="82">
        <v>6</v>
      </c>
      <c r="E886" s="82">
        <v>0</v>
      </c>
      <c r="F886" s="83">
        <f t="shared" si="8"/>
        <v>0</v>
      </c>
    </row>
    <row r="887" spans="1:6" ht="14.25">
      <c r="A887" s="80">
        <v>2130213</v>
      </c>
      <c r="B887" s="80" t="s">
        <v>746</v>
      </c>
      <c r="C887" s="82"/>
      <c r="D887" s="82"/>
      <c r="E887" s="82">
        <v>0</v>
      </c>
      <c r="F887" s="83"/>
    </row>
    <row r="888" spans="1:6" ht="14.25">
      <c r="A888" s="80">
        <v>2130217</v>
      </c>
      <c r="B888" s="80" t="s">
        <v>747</v>
      </c>
      <c r="C888" s="82"/>
      <c r="D888" s="82"/>
      <c r="E888" s="82">
        <v>0</v>
      </c>
      <c r="F888" s="83"/>
    </row>
    <row r="889" spans="1:6" ht="14.25">
      <c r="A889" s="80">
        <v>2130220</v>
      </c>
      <c r="B889" s="80" t="s">
        <v>748</v>
      </c>
      <c r="C889" s="82"/>
      <c r="D889" s="82"/>
      <c r="E889" s="82">
        <v>0</v>
      </c>
      <c r="F889" s="83"/>
    </row>
    <row r="890" spans="1:6" ht="14.25">
      <c r="A890" s="80">
        <v>2130221</v>
      </c>
      <c r="B890" s="80" t="s">
        <v>749</v>
      </c>
      <c r="C890" s="82"/>
      <c r="D890" s="82"/>
      <c r="E890" s="82">
        <v>0</v>
      </c>
      <c r="F890" s="83"/>
    </row>
    <row r="891" spans="1:6" ht="14.25">
      <c r="A891" s="80">
        <v>2130223</v>
      </c>
      <c r="B891" s="80" t="s">
        <v>750</v>
      </c>
      <c r="C891" s="82"/>
      <c r="D891" s="82"/>
      <c r="E891" s="82">
        <v>0</v>
      </c>
      <c r="F891" s="83"/>
    </row>
    <row r="892" spans="1:6" ht="14.25">
      <c r="A892" s="80">
        <v>2130226</v>
      </c>
      <c r="B892" s="80" t="s">
        <v>751</v>
      </c>
      <c r="C892" s="82"/>
      <c r="D892" s="82"/>
      <c r="E892" s="82">
        <v>0</v>
      </c>
      <c r="F892" s="83"/>
    </row>
    <row r="893" spans="1:6" ht="14.25">
      <c r="A893" s="80">
        <v>2130227</v>
      </c>
      <c r="B893" s="80" t="s">
        <v>752</v>
      </c>
      <c r="C893" s="82"/>
      <c r="D893" s="82"/>
      <c r="E893" s="82">
        <v>0</v>
      </c>
      <c r="F893" s="83"/>
    </row>
    <row r="894" spans="1:6" ht="14.25">
      <c r="A894" s="80">
        <v>2130234</v>
      </c>
      <c r="B894" s="80" t="s">
        <v>753</v>
      </c>
      <c r="C894" s="82">
        <v>14</v>
      </c>
      <c r="D894" s="82">
        <v>3</v>
      </c>
      <c r="E894" s="82">
        <v>3</v>
      </c>
      <c r="F894" s="83">
        <f t="shared" si="8"/>
        <v>100</v>
      </c>
    </row>
    <row r="895" spans="1:6" ht="14.25">
      <c r="A895" s="80">
        <v>2130236</v>
      </c>
      <c r="B895" s="80" t="s">
        <v>754</v>
      </c>
      <c r="C895" s="82"/>
      <c r="D895" s="82"/>
      <c r="E895" s="82">
        <v>0</v>
      </c>
      <c r="F895" s="83"/>
    </row>
    <row r="896" spans="1:6" ht="14.25">
      <c r="A896" s="80">
        <v>2130237</v>
      </c>
      <c r="B896" s="80" t="s">
        <v>723</v>
      </c>
      <c r="C896" s="82"/>
      <c r="D896" s="82"/>
      <c r="E896" s="82">
        <v>0</v>
      </c>
      <c r="F896" s="83"/>
    </row>
    <row r="897" spans="1:6" ht="14.25">
      <c r="A897" s="80">
        <v>2130299</v>
      </c>
      <c r="B897" s="80" t="s">
        <v>755</v>
      </c>
      <c r="C897" s="82">
        <v>10</v>
      </c>
      <c r="D897" s="82">
        <v>10</v>
      </c>
      <c r="E897" s="82">
        <v>4</v>
      </c>
      <c r="F897" s="83">
        <f t="shared" si="8"/>
        <v>40</v>
      </c>
    </row>
    <row r="898" spans="1:6" ht="14.25">
      <c r="A898" s="80">
        <v>21303</v>
      </c>
      <c r="B898" s="80" t="s">
        <v>756</v>
      </c>
      <c r="C898" s="82">
        <f>SUM(C899:C925)</f>
        <v>19859</v>
      </c>
      <c r="D898" s="82">
        <f>SUM(D899:D925)</f>
        <v>37484</v>
      </c>
      <c r="E898" s="82">
        <v>29841</v>
      </c>
      <c r="F898" s="83">
        <f t="shared" si="8"/>
        <v>79.60996691921886</v>
      </c>
    </row>
    <row r="899" spans="1:6" ht="14.25">
      <c r="A899" s="80">
        <v>2130301</v>
      </c>
      <c r="B899" s="80" t="s">
        <v>84</v>
      </c>
      <c r="C899" s="82">
        <v>705</v>
      </c>
      <c r="D899" s="82">
        <v>717</v>
      </c>
      <c r="E899" s="82">
        <v>657</v>
      </c>
      <c r="F899" s="83">
        <f t="shared" si="8"/>
        <v>91.63179916317992</v>
      </c>
    </row>
    <row r="900" spans="1:6" ht="14.25">
      <c r="A900" s="80">
        <v>2130302</v>
      </c>
      <c r="B900" s="80" t="s">
        <v>85</v>
      </c>
      <c r="C900" s="82"/>
      <c r="D900" s="82"/>
      <c r="E900" s="82">
        <v>0</v>
      </c>
      <c r="F900" s="83"/>
    </row>
    <row r="901" spans="1:6" ht="14.25">
      <c r="A901" s="80">
        <v>2130303</v>
      </c>
      <c r="B901" s="80" t="s">
        <v>86</v>
      </c>
      <c r="C901" s="82"/>
      <c r="D901" s="82"/>
      <c r="E901" s="82">
        <v>0</v>
      </c>
      <c r="F901" s="83"/>
    </row>
    <row r="902" spans="1:6" ht="14.25">
      <c r="A902" s="80">
        <v>2130304</v>
      </c>
      <c r="B902" s="80" t="s">
        <v>757</v>
      </c>
      <c r="C902" s="82">
        <v>3845</v>
      </c>
      <c r="D902" s="82">
        <v>3535</v>
      </c>
      <c r="E902" s="82">
        <v>3191</v>
      </c>
      <c r="F902" s="83">
        <f>(E902/D902)*100</f>
        <v>90.26874115983027</v>
      </c>
    </row>
    <row r="903" spans="1:6" ht="14.25">
      <c r="A903" s="80">
        <v>2130305</v>
      </c>
      <c r="B903" s="80" t="s">
        <v>758</v>
      </c>
      <c r="C903" s="82">
        <v>8865</v>
      </c>
      <c r="D903" s="82">
        <v>27603</v>
      </c>
      <c r="E903" s="82">
        <v>23469</v>
      </c>
      <c r="F903" s="83">
        <f>(E903/D903)*100</f>
        <v>85.02336702532334</v>
      </c>
    </row>
    <row r="904" spans="1:6" ht="14.25">
      <c r="A904" s="80">
        <v>2130306</v>
      </c>
      <c r="B904" s="80" t="s">
        <v>759</v>
      </c>
      <c r="C904" s="82">
        <v>1961</v>
      </c>
      <c r="D904" s="82">
        <v>3452</v>
      </c>
      <c r="E904" s="82">
        <v>1224</v>
      </c>
      <c r="F904" s="83">
        <f>(E904/D904)*100</f>
        <v>35.4577056778679</v>
      </c>
    </row>
    <row r="905" spans="1:6" ht="14.25">
      <c r="A905" s="80">
        <v>2130307</v>
      </c>
      <c r="B905" s="80" t="s">
        <v>760</v>
      </c>
      <c r="C905" s="82"/>
      <c r="D905" s="82"/>
      <c r="E905" s="82">
        <v>0</v>
      </c>
      <c r="F905" s="83"/>
    </row>
    <row r="906" spans="1:6" ht="14.25">
      <c r="A906" s="80">
        <v>2130308</v>
      </c>
      <c r="B906" s="80" t="s">
        <v>761</v>
      </c>
      <c r="C906" s="82">
        <v>30</v>
      </c>
      <c r="D906" s="82">
        <v>30</v>
      </c>
      <c r="E906" s="82">
        <v>30</v>
      </c>
      <c r="F906" s="83">
        <f>(E906/D906)*100</f>
        <v>100</v>
      </c>
    </row>
    <row r="907" spans="1:6" ht="14.25">
      <c r="A907" s="80">
        <v>2130309</v>
      </c>
      <c r="B907" s="80" t="s">
        <v>762</v>
      </c>
      <c r="C907" s="82"/>
      <c r="D907" s="82"/>
      <c r="E907" s="82">
        <v>0</v>
      </c>
      <c r="F907" s="83"/>
    </row>
    <row r="908" spans="1:6" ht="14.25">
      <c r="A908" s="80">
        <v>2130310</v>
      </c>
      <c r="B908" s="80" t="s">
        <v>763</v>
      </c>
      <c r="C908" s="82"/>
      <c r="D908" s="82"/>
      <c r="E908" s="82">
        <v>0</v>
      </c>
      <c r="F908" s="83"/>
    </row>
    <row r="909" spans="1:6" ht="14.25">
      <c r="A909" s="80">
        <v>2130311</v>
      </c>
      <c r="B909" s="80" t="s">
        <v>764</v>
      </c>
      <c r="C909" s="82">
        <v>108</v>
      </c>
      <c r="D909" s="82">
        <v>138</v>
      </c>
      <c r="E909" s="82">
        <v>88</v>
      </c>
      <c r="F909" s="83">
        <f>(E909/D909)*100</f>
        <v>63.76811594202898</v>
      </c>
    </row>
    <row r="910" spans="1:6" ht="14.25">
      <c r="A910" s="80">
        <v>2130312</v>
      </c>
      <c r="B910" s="80" t="s">
        <v>765</v>
      </c>
      <c r="C910" s="82"/>
      <c r="D910" s="82"/>
      <c r="E910" s="82">
        <v>0</v>
      </c>
      <c r="F910" s="83"/>
    </row>
    <row r="911" spans="1:6" ht="14.25">
      <c r="A911" s="80">
        <v>2130313</v>
      </c>
      <c r="B911" s="80" t="s">
        <v>766</v>
      </c>
      <c r="C911" s="82">
        <v>100</v>
      </c>
      <c r="D911" s="82">
        <v>100</v>
      </c>
      <c r="E911" s="82">
        <v>94</v>
      </c>
      <c r="F911" s="83">
        <f>(E911/D911)*100</f>
        <v>94</v>
      </c>
    </row>
    <row r="912" spans="1:6" ht="14.25">
      <c r="A912" s="80">
        <v>2130314</v>
      </c>
      <c r="B912" s="80" t="s">
        <v>767</v>
      </c>
      <c r="C912" s="82">
        <v>1050</v>
      </c>
      <c r="D912" s="82">
        <v>634</v>
      </c>
      <c r="E912" s="82">
        <v>559</v>
      </c>
      <c r="F912" s="83">
        <f>(E912/D912)*100</f>
        <v>88.17034700315457</v>
      </c>
    </row>
    <row r="913" spans="1:6" ht="14.25">
      <c r="A913" s="80">
        <v>2130315</v>
      </c>
      <c r="B913" s="80" t="s">
        <v>768</v>
      </c>
      <c r="C913" s="82"/>
      <c r="D913" s="82"/>
      <c r="E913" s="82">
        <v>0</v>
      </c>
      <c r="F913" s="83"/>
    </row>
    <row r="914" spans="1:6" ht="14.25">
      <c r="A914" s="80">
        <v>2130316</v>
      </c>
      <c r="B914" s="80" t="s">
        <v>769</v>
      </c>
      <c r="C914" s="82"/>
      <c r="D914" s="82"/>
      <c r="E914" s="82">
        <v>1</v>
      </c>
      <c r="F914" s="83"/>
    </row>
    <row r="915" spans="1:6" ht="14.25">
      <c r="A915" s="80">
        <v>2130317</v>
      </c>
      <c r="B915" s="80" t="s">
        <v>770</v>
      </c>
      <c r="C915" s="82"/>
      <c r="D915" s="82"/>
      <c r="E915" s="82">
        <v>0</v>
      </c>
      <c r="F915" s="83"/>
    </row>
    <row r="916" spans="1:6" ht="14.25">
      <c r="A916" s="80">
        <v>2130318</v>
      </c>
      <c r="B916" s="80" t="s">
        <v>771</v>
      </c>
      <c r="C916" s="82"/>
      <c r="D916" s="82"/>
      <c r="E916" s="82">
        <v>0</v>
      </c>
      <c r="F916" s="83"/>
    </row>
    <row r="917" spans="1:6" ht="14.25">
      <c r="A917" s="80">
        <v>2130319</v>
      </c>
      <c r="B917" s="80" t="s">
        <v>772</v>
      </c>
      <c r="C917" s="82">
        <v>2053</v>
      </c>
      <c r="D917" s="82">
        <v>750</v>
      </c>
      <c r="E917" s="82">
        <v>3</v>
      </c>
      <c r="F917" s="83">
        <f>(E917/D917)*100</f>
        <v>0.4</v>
      </c>
    </row>
    <row r="918" spans="1:6" ht="14.25">
      <c r="A918" s="80">
        <v>2130321</v>
      </c>
      <c r="B918" s="80" t="s">
        <v>773</v>
      </c>
      <c r="C918" s="82">
        <v>347</v>
      </c>
      <c r="D918" s="82">
        <v>342</v>
      </c>
      <c r="E918" s="82">
        <v>342</v>
      </c>
      <c r="F918" s="83">
        <f>(E918/D918)*100</f>
        <v>100</v>
      </c>
    </row>
    <row r="919" spans="1:6" ht="14.25">
      <c r="A919" s="80">
        <v>2130322</v>
      </c>
      <c r="B919" s="80" t="s">
        <v>774</v>
      </c>
      <c r="C919" s="82"/>
      <c r="D919" s="82"/>
      <c r="E919" s="82">
        <v>0</v>
      </c>
      <c r="F919" s="83"/>
    </row>
    <row r="920" spans="1:6" ht="14.25">
      <c r="A920" s="80">
        <v>2130333</v>
      </c>
      <c r="B920" s="80" t="s">
        <v>750</v>
      </c>
      <c r="C920" s="82"/>
      <c r="D920" s="82"/>
      <c r="E920" s="82">
        <v>0</v>
      </c>
      <c r="F920" s="83"/>
    </row>
    <row r="921" spans="1:6" ht="14.25">
      <c r="A921" s="80">
        <v>2130334</v>
      </c>
      <c r="B921" s="80" t="s">
        <v>775</v>
      </c>
      <c r="C921" s="82">
        <v>317</v>
      </c>
      <c r="D921" s="82">
        <v>183</v>
      </c>
      <c r="E921" s="82">
        <v>183</v>
      </c>
      <c r="F921" s="83">
        <f>(E921/D921)*100</f>
        <v>100</v>
      </c>
    </row>
    <row r="922" spans="1:6" ht="14.25">
      <c r="A922" s="80">
        <v>2130335</v>
      </c>
      <c r="B922" s="80" t="s">
        <v>776</v>
      </c>
      <c r="C922" s="82">
        <v>446</v>
      </c>
      <c r="D922" s="82"/>
      <c r="E922" s="82">
        <v>0</v>
      </c>
      <c r="F922" s="83"/>
    </row>
    <row r="923" spans="1:6" ht="14.25">
      <c r="A923" s="80">
        <v>2130336</v>
      </c>
      <c r="B923" s="80" t="s">
        <v>777</v>
      </c>
      <c r="C923" s="82"/>
      <c r="D923" s="82"/>
      <c r="E923" s="82">
        <v>0</v>
      </c>
      <c r="F923" s="83"/>
    </row>
    <row r="924" spans="1:6" ht="14.25">
      <c r="A924" s="80">
        <v>2130337</v>
      </c>
      <c r="B924" s="80" t="s">
        <v>778</v>
      </c>
      <c r="C924" s="82"/>
      <c r="D924" s="82"/>
      <c r="E924" s="82">
        <v>0</v>
      </c>
      <c r="F924" s="83"/>
    </row>
    <row r="925" spans="1:6" ht="14.25">
      <c r="A925" s="80">
        <v>2130399</v>
      </c>
      <c r="B925" s="80" t="s">
        <v>779</v>
      </c>
      <c r="C925" s="82">
        <v>32</v>
      </c>
      <c r="D925" s="82"/>
      <c r="E925" s="82">
        <v>0</v>
      </c>
      <c r="F925" s="83"/>
    </row>
    <row r="926" spans="1:6" ht="14.25">
      <c r="A926" s="80">
        <v>21305</v>
      </c>
      <c r="B926" s="80" t="s">
        <v>780</v>
      </c>
      <c r="C926" s="82">
        <f>SUM(C927:C936)</f>
        <v>0</v>
      </c>
      <c r="D926" s="82">
        <f>SUM(D927:D936)</f>
        <v>0</v>
      </c>
      <c r="E926" s="82">
        <v>0</v>
      </c>
      <c r="F926" s="83"/>
    </row>
    <row r="927" spans="1:6" ht="14.25">
      <c r="A927" s="80">
        <v>2130501</v>
      </c>
      <c r="B927" s="80" t="s">
        <v>84</v>
      </c>
      <c r="C927" s="82"/>
      <c r="D927" s="82"/>
      <c r="E927" s="82">
        <v>0</v>
      </c>
      <c r="F927" s="83"/>
    </row>
    <row r="928" spans="1:6" ht="14.25">
      <c r="A928" s="80">
        <v>2130502</v>
      </c>
      <c r="B928" s="80" t="s">
        <v>85</v>
      </c>
      <c r="C928" s="82"/>
      <c r="D928" s="82"/>
      <c r="E928" s="82">
        <v>0</v>
      </c>
      <c r="F928" s="83"/>
    </row>
    <row r="929" spans="1:6" ht="14.25">
      <c r="A929" s="80">
        <v>2130503</v>
      </c>
      <c r="B929" s="80" t="s">
        <v>86</v>
      </c>
      <c r="C929" s="82"/>
      <c r="D929" s="82"/>
      <c r="E929" s="82">
        <v>0</v>
      </c>
      <c r="F929" s="83"/>
    </row>
    <row r="930" spans="1:6" ht="14.25">
      <c r="A930" s="80">
        <v>2130504</v>
      </c>
      <c r="B930" s="80" t="s">
        <v>781</v>
      </c>
      <c r="C930" s="82"/>
      <c r="D930" s="82"/>
      <c r="E930" s="82">
        <v>0</v>
      </c>
      <c r="F930" s="83"/>
    </row>
    <row r="931" spans="1:6" ht="14.25">
      <c r="A931" s="80">
        <v>2130505</v>
      </c>
      <c r="B931" s="80" t="s">
        <v>782</v>
      </c>
      <c r="C931" s="82"/>
      <c r="D931" s="82"/>
      <c r="E931" s="82">
        <v>0</v>
      </c>
      <c r="F931" s="83"/>
    </row>
    <row r="932" spans="1:6" ht="14.25">
      <c r="A932" s="80">
        <v>2130506</v>
      </c>
      <c r="B932" s="80" t="s">
        <v>783</v>
      </c>
      <c r="C932" s="82"/>
      <c r="D932" s="82"/>
      <c r="E932" s="82">
        <v>0</v>
      </c>
      <c r="F932" s="83"/>
    </row>
    <row r="933" spans="1:6" ht="14.25">
      <c r="A933" s="80">
        <v>2130507</v>
      </c>
      <c r="B933" s="80" t="s">
        <v>784</v>
      </c>
      <c r="C933" s="82"/>
      <c r="D933" s="82"/>
      <c r="E933" s="82">
        <v>0</v>
      </c>
      <c r="F933" s="83"/>
    </row>
    <row r="934" spans="1:6" ht="14.25">
      <c r="A934" s="80">
        <v>2130508</v>
      </c>
      <c r="B934" s="80" t="s">
        <v>785</v>
      </c>
      <c r="C934" s="82"/>
      <c r="D934" s="82"/>
      <c r="E934" s="82">
        <v>0</v>
      </c>
      <c r="F934" s="83"/>
    </row>
    <row r="935" spans="1:6" ht="14.25">
      <c r="A935" s="80">
        <v>2130550</v>
      </c>
      <c r="B935" s="80" t="s">
        <v>93</v>
      </c>
      <c r="C935" s="82"/>
      <c r="D935" s="82"/>
      <c r="E935" s="82">
        <v>0</v>
      </c>
      <c r="F935" s="83"/>
    </row>
    <row r="936" spans="1:6" ht="14.25">
      <c r="A936" s="80">
        <v>2130599</v>
      </c>
      <c r="B936" s="80" t="s">
        <v>786</v>
      </c>
      <c r="C936" s="82"/>
      <c r="D936" s="82"/>
      <c r="E936" s="82">
        <v>0</v>
      </c>
      <c r="F936" s="83"/>
    </row>
    <row r="937" spans="1:6" ht="14.25">
      <c r="A937" s="80">
        <v>21307</v>
      </c>
      <c r="B937" s="80" t="s">
        <v>787</v>
      </c>
      <c r="C937" s="82">
        <f>SUM(C938:C943)</f>
        <v>0</v>
      </c>
      <c r="D937" s="82">
        <f>SUM(D938:D943)</f>
        <v>5662</v>
      </c>
      <c r="E937" s="82">
        <v>0</v>
      </c>
      <c r="F937" s="83">
        <f>(E937/D937)*100</f>
        <v>0</v>
      </c>
    </row>
    <row r="938" spans="1:6" ht="14.25">
      <c r="A938" s="80">
        <v>2130701</v>
      </c>
      <c r="B938" s="80" t="s">
        <v>788</v>
      </c>
      <c r="C938" s="82"/>
      <c r="D938" s="82">
        <v>4499</v>
      </c>
      <c r="E938" s="82">
        <v>0</v>
      </c>
      <c r="F938" s="83">
        <f>(E938/D938)*100</f>
        <v>0</v>
      </c>
    </row>
    <row r="939" spans="1:6" ht="14.25">
      <c r="A939" s="80">
        <v>2130704</v>
      </c>
      <c r="B939" s="80" t="s">
        <v>789</v>
      </c>
      <c r="C939" s="82"/>
      <c r="D939" s="82"/>
      <c r="E939" s="82">
        <v>0</v>
      </c>
      <c r="F939" s="83"/>
    </row>
    <row r="940" spans="1:6" ht="14.25">
      <c r="A940" s="80">
        <v>2130705</v>
      </c>
      <c r="B940" s="80" t="s">
        <v>790</v>
      </c>
      <c r="C940" s="82"/>
      <c r="D940" s="82"/>
      <c r="E940" s="82">
        <v>0</v>
      </c>
      <c r="F940" s="83"/>
    </row>
    <row r="941" spans="1:6" ht="14.25">
      <c r="A941" s="80">
        <v>2130706</v>
      </c>
      <c r="B941" s="80" t="s">
        <v>791</v>
      </c>
      <c r="C941" s="82"/>
      <c r="D941" s="82"/>
      <c r="E941" s="82">
        <v>0</v>
      </c>
      <c r="F941" s="83"/>
    </row>
    <row r="942" spans="1:6" ht="14.25">
      <c r="A942" s="80">
        <v>2130707</v>
      </c>
      <c r="B942" s="80" t="s">
        <v>792</v>
      </c>
      <c r="C942" s="82"/>
      <c r="D942" s="82"/>
      <c r="E942" s="82">
        <v>0</v>
      </c>
      <c r="F942" s="83"/>
    </row>
    <row r="943" spans="1:6" ht="14.25">
      <c r="A943" s="80">
        <v>2130799</v>
      </c>
      <c r="B943" s="80" t="s">
        <v>793</v>
      </c>
      <c r="C943" s="82"/>
      <c r="D943" s="82">
        <v>1163</v>
      </c>
      <c r="E943" s="82">
        <v>0</v>
      </c>
      <c r="F943" s="83">
        <f>(E943/D943)*100</f>
        <v>0</v>
      </c>
    </row>
    <row r="944" spans="1:6" ht="14.25">
      <c r="A944" s="80">
        <v>21308</v>
      </c>
      <c r="B944" s="80" t="s">
        <v>794</v>
      </c>
      <c r="C944" s="82">
        <f>SUM(C945:C949)</f>
        <v>1454</v>
      </c>
      <c r="D944" s="82">
        <f>SUM(D945:D949)</f>
        <v>1648</v>
      </c>
      <c r="E944" s="82">
        <v>1586</v>
      </c>
      <c r="F944" s="83">
        <f>(E944/D944)*100</f>
        <v>96.2378640776699</v>
      </c>
    </row>
    <row r="945" spans="1:6" ht="14.25">
      <c r="A945" s="80">
        <v>2130801</v>
      </c>
      <c r="B945" s="80" t="s">
        <v>795</v>
      </c>
      <c r="C945" s="82"/>
      <c r="D945" s="82"/>
      <c r="E945" s="82">
        <v>0</v>
      </c>
      <c r="F945" s="83"/>
    </row>
    <row r="946" spans="1:6" ht="14.25">
      <c r="A946" s="80">
        <v>2130803</v>
      </c>
      <c r="B946" s="80" t="s">
        <v>796</v>
      </c>
      <c r="C946" s="82">
        <v>842</v>
      </c>
      <c r="D946" s="82">
        <v>692</v>
      </c>
      <c r="E946" s="82">
        <v>688</v>
      </c>
      <c r="F946" s="83">
        <f>(E946/D946)*100</f>
        <v>99.42196531791907</v>
      </c>
    </row>
    <row r="947" spans="1:6" ht="14.25">
      <c r="A947" s="80">
        <v>2130804</v>
      </c>
      <c r="B947" s="80" t="s">
        <v>797</v>
      </c>
      <c r="C947" s="82"/>
      <c r="D947" s="82">
        <v>265</v>
      </c>
      <c r="E947" s="82">
        <v>207</v>
      </c>
      <c r="F947" s="83">
        <f>(E947/D947)*100</f>
        <v>78.11320754716982</v>
      </c>
    </row>
    <row r="948" spans="1:6" ht="14.25">
      <c r="A948" s="80">
        <v>2130805</v>
      </c>
      <c r="B948" s="80" t="s">
        <v>798</v>
      </c>
      <c r="C948" s="82"/>
      <c r="D948" s="82"/>
      <c r="E948" s="82">
        <v>0</v>
      </c>
      <c r="F948" s="83"/>
    </row>
    <row r="949" spans="1:6" ht="14.25">
      <c r="A949" s="80">
        <v>2130899</v>
      </c>
      <c r="B949" s="80" t="s">
        <v>799</v>
      </c>
      <c r="C949" s="82">
        <v>612</v>
      </c>
      <c r="D949" s="82">
        <v>691</v>
      </c>
      <c r="E949" s="82">
        <v>691</v>
      </c>
      <c r="F949" s="83">
        <f>(E949/D949)*100</f>
        <v>100</v>
      </c>
    </row>
    <row r="950" spans="1:6" ht="14.25">
      <c r="A950" s="80">
        <v>21309</v>
      </c>
      <c r="B950" s="80" t="s">
        <v>800</v>
      </c>
      <c r="C950" s="82">
        <f>SUM(C951:C952)</f>
        <v>0</v>
      </c>
      <c r="D950" s="82">
        <f>SUM(D951:D952)</f>
        <v>0</v>
      </c>
      <c r="E950" s="82">
        <v>0</v>
      </c>
      <c r="F950" s="83"/>
    </row>
    <row r="951" spans="1:6" ht="14.25">
      <c r="A951" s="80">
        <v>2130901</v>
      </c>
      <c r="B951" s="80" t="s">
        <v>801</v>
      </c>
      <c r="C951" s="82"/>
      <c r="D951" s="82"/>
      <c r="E951" s="82">
        <v>0</v>
      </c>
      <c r="F951" s="83"/>
    </row>
    <row r="952" spans="1:6" ht="14.25">
      <c r="A952" s="80">
        <v>2130999</v>
      </c>
      <c r="B952" s="80" t="s">
        <v>802</v>
      </c>
      <c r="C952" s="82"/>
      <c r="D952" s="82"/>
      <c r="E952" s="82">
        <v>0</v>
      </c>
      <c r="F952" s="83"/>
    </row>
    <row r="953" spans="1:6" ht="14.25">
      <c r="A953" s="80">
        <v>21399</v>
      </c>
      <c r="B953" s="80" t="s">
        <v>803</v>
      </c>
      <c r="C953" s="82">
        <f>SUM(C954:C955)</f>
        <v>314</v>
      </c>
      <c r="D953" s="82">
        <f>SUM(D954:D955)</f>
        <v>7815</v>
      </c>
      <c r="E953" s="82">
        <v>6405</v>
      </c>
      <c r="F953" s="83">
        <f>(E953/D953)*100</f>
        <v>81.95777351247601</v>
      </c>
    </row>
    <row r="954" spans="1:6" ht="14.25">
      <c r="A954" s="80">
        <v>2139901</v>
      </c>
      <c r="B954" s="80" t="s">
        <v>804</v>
      </c>
      <c r="C954" s="82"/>
      <c r="D954" s="82"/>
      <c r="E954" s="82">
        <v>0</v>
      </c>
      <c r="F954" s="83"/>
    </row>
    <row r="955" spans="1:6" ht="14.25">
      <c r="A955" s="80">
        <v>2139999</v>
      </c>
      <c r="B955" s="80" t="s">
        <v>805</v>
      </c>
      <c r="C955" s="82">
        <v>314</v>
      </c>
      <c r="D955" s="82">
        <v>7815</v>
      </c>
      <c r="E955" s="82">
        <v>6405</v>
      </c>
      <c r="F955" s="83">
        <f>(E955/D955)*100</f>
        <v>81.95777351247601</v>
      </c>
    </row>
    <row r="956" spans="1:6" ht="14.25">
      <c r="A956" s="80">
        <v>214</v>
      </c>
      <c r="B956" s="80" t="s">
        <v>806</v>
      </c>
      <c r="C956" s="82">
        <f>C957+C979+C989+C999+C1006+C1011</f>
        <v>28097</v>
      </c>
      <c r="D956" s="82">
        <f>D957+D979+D989+D999+D1006+D1011</f>
        <v>42369</v>
      </c>
      <c r="E956" s="82">
        <v>35474</v>
      </c>
      <c r="F956" s="83">
        <f>(E956/D956)*100</f>
        <v>83.72630932993462</v>
      </c>
    </row>
    <row r="957" spans="1:6" ht="14.25">
      <c r="A957" s="80">
        <v>21401</v>
      </c>
      <c r="B957" s="80" t="s">
        <v>807</v>
      </c>
      <c r="C957" s="82">
        <f>SUM(C958:C978)</f>
        <v>23148</v>
      </c>
      <c r="D957" s="82">
        <f>SUM(D958:D978)</f>
        <v>42297</v>
      </c>
      <c r="E957" s="82">
        <v>35404</v>
      </c>
      <c r="F957" s="83">
        <f>(E957/D957)*100</f>
        <v>83.70333593399059</v>
      </c>
    </row>
    <row r="958" spans="1:6" ht="14.25">
      <c r="A958" s="80">
        <v>2140101</v>
      </c>
      <c r="B958" s="80" t="s">
        <v>84</v>
      </c>
      <c r="C958" s="82">
        <v>1976</v>
      </c>
      <c r="D958" s="82">
        <v>1983</v>
      </c>
      <c r="E958" s="82">
        <v>1911</v>
      </c>
      <c r="F958" s="83">
        <f>(E958/D958)*100</f>
        <v>96.36913767019666</v>
      </c>
    </row>
    <row r="959" spans="1:6" ht="14.25">
      <c r="A959" s="80">
        <v>2140102</v>
      </c>
      <c r="B959" s="80" t="s">
        <v>85</v>
      </c>
      <c r="C959" s="82">
        <v>247</v>
      </c>
      <c r="D959" s="82">
        <v>247</v>
      </c>
      <c r="E959" s="82">
        <v>230</v>
      </c>
      <c r="F959" s="83">
        <f>(E959/D959)*100</f>
        <v>93.11740890688259</v>
      </c>
    </row>
    <row r="960" spans="1:6" ht="14.25">
      <c r="A960" s="80">
        <v>2140103</v>
      </c>
      <c r="B960" s="80" t="s">
        <v>86</v>
      </c>
      <c r="C960" s="82"/>
      <c r="D960" s="82"/>
      <c r="E960" s="82">
        <v>0</v>
      </c>
      <c r="F960" s="83"/>
    </row>
    <row r="961" spans="1:6" ht="14.25">
      <c r="A961" s="80">
        <v>2140104</v>
      </c>
      <c r="B961" s="80" t="s">
        <v>808</v>
      </c>
      <c r="C961" s="82"/>
      <c r="D961" s="82">
        <v>11153</v>
      </c>
      <c r="E961" s="82">
        <v>11152</v>
      </c>
      <c r="F961" s="83">
        <f>(E961/D961)*100</f>
        <v>99.99103380256433</v>
      </c>
    </row>
    <row r="962" spans="1:6" ht="14.25">
      <c r="A962" s="80">
        <v>2140106</v>
      </c>
      <c r="B962" s="80" t="s">
        <v>809</v>
      </c>
      <c r="C962" s="82">
        <v>9858</v>
      </c>
      <c r="D962" s="82">
        <v>19302</v>
      </c>
      <c r="E962" s="82">
        <v>13222</v>
      </c>
      <c r="F962" s="83">
        <f>(E962/D962)*100</f>
        <v>68.50067350533622</v>
      </c>
    </row>
    <row r="963" spans="1:6" ht="14.25">
      <c r="A963" s="80">
        <v>2140109</v>
      </c>
      <c r="B963" s="80" t="s">
        <v>810</v>
      </c>
      <c r="C963" s="82"/>
      <c r="D963" s="82"/>
      <c r="E963" s="82">
        <v>0</v>
      </c>
      <c r="F963" s="83"/>
    </row>
    <row r="964" spans="1:6" ht="14.25">
      <c r="A964" s="80">
        <v>2140110</v>
      </c>
      <c r="B964" s="80" t="s">
        <v>811</v>
      </c>
      <c r="C964" s="82">
        <v>49</v>
      </c>
      <c r="D964" s="82">
        <v>72</v>
      </c>
      <c r="E964" s="82">
        <v>69</v>
      </c>
      <c r="F964" s="83">
        <f>(E964/D964)*100</f>
        <v>95.83333333333334</v>
      </c>
    </row>
    <row r="965" spans="1:6" ht="14.25">
      <c r="A965" s="80">
        <v>2140111</v>
      </c>
      <c r="B965" s="80" t="s">
        <v>812</v>
      </c>
      <c r="C965" s="82"/>
      <c r="D965" s="82"/>
      <c r="E965" s="82">
        <v>0</v>
      </c>
      <c r="F965" s="83"/>
    </row>
    <row r="966" spans="1:6" ht="14.25">
      <c r="A966" s="80">
        <v>2140112</v>
      </c>
      <c r="B966" s="80" t="s">
        <v>813</v>
      </c>
      <c r="C966" s="82">
        <v>20</v>
      </c>
      <c r="D966" s="82">
        <v>20</v>
      </c>
      <c r="E966" s="82">
        <v>10</v>
      </c>
      <c r="F966" s="83">
        <f>(E966/D966)*100</f>
        <v>50</v>
      </c>
    </row>
    <row r="967" spans="1:6" ht="14.25">
      <c r="A967" s="80">
        <v>2140114</v>
      </c>
      <c r="B967" s="80" t="s">
        <v>814</v>
      </c>
      <c r="C967" s="82"/>
      <c r="D967" s="82"/>
      <c r="E967" s="82">
        <v>0</v>
      </c>
      <c r="F967" s="83"/>
    </row>
    <row r="968" spans="1:6" ht="14.25">
      <c r="A968" s="80">
        <v>2140122</v>
      </c>
      <c r="B968" s="80" t="s">
        <v>815</v>
      </c>
      <c r="C968" s="82"/>
      <c r="D968" s="82"/>
      <c r="E968" s="82">
        <v>0</v>
      </c>
      <c r="F968" s="83"/>
    </row>
    <row r="969" spans="1:6" ht="14.25">
      <c r="A969" s="80">
        <v>2140123</v>
      </c>
      <c r="B969" s="80" t="s">
        <v>816</v>
      </c>
      <c r="C969" s="82"/>
      <c r="D969" s="82"/>
      <c r="E969" s="82">
        <v>0</v>
      </c>
      <c r="F969" s="83"/>
    </row>
    <row r="970" spans="1:6" ht="14.25">
      <c r="A970" s="80">
        <v>2140127</v>
      </c>
      <c r="B970" s="80" t="s">
        <v>817</v>
      </c>
      <c r="C970" s="82"/>
      <c r="D970" s="82"/>
      <c r="E970" s="82">
        <v>0</v>
      </c>
      <c r="F970" s="83"/>
    </row>
    <row r="971" spans="1:6" ht="14.25">
      <c r="A971" s="80">
        <v>2140128</v>
      </c>
      <c r="B971" s="80" t="s">
        <v>818</v>
      </c>
      <c r="C971" s="82"/>
      <c r="D971" s="82"/>
      <c r="E971" s="82">
        <v>0</v>
      </c>
      <c r="F971" s="83"/>
    </row>
    <row r="972" spans="1:6" ht="14.25">
      <c r="A972" s="80">
        <v>2140129</v>
      </c>
      <c r="B972" s="80" t="s">
        <v>819</v>
      </c>
      <c r="C972" s="82"/>
      <c r="D972" s="82"/>
      <c r="E972" s="82">
        <v>0</v>
      </c>
      <c r="F972" s="83"/>
    </row>
    <row r="973" spans="1:6" ht="14.25">
      <c r="A973" s="80">
        <v>2140130</v>
      </c>
      <c r="B973" s="80" t="s">
        <v>820</v>
      </c>
      <c r="C973" s="82"/>
      <c r="D973" s="82"/>
      <c r="E973" s="82">
        <v>0</v>
      </c>
      <c r="F973" s="83"/>
    </row>
    <row r="974" spans="1:6" ht="14.25">
      <c r="A974" s="80">
        <v>2140131</v>
      </c>
      <c r="B974" s="80" t="s">
        <v>821</v>
      </c>
      <c r="C974" s="82"/>
      <c r="D974" s="82"/>
      <c r="E974" s="82">
        <v>0</v>
      </c>
      <c r="F974" s="83"/>
    </row>
    <row r="975" spans="1:6" ht="14.25">
      <c r="A975" s="80">
        <v>2140133</v>
      </c>
      <c r="B975" s="80" t="s">
        <v>822</v>
      </c>
      <c r="C975" s="82"/>
      <c r="D975" s="82"/>
      <c r="E975" s="82">
        <v>0</v>
      </c>
      <c r="F975" s="83"/>
    </row>
    <row r="976" spans="1:6" ht="14.25">
      <c r="A976" s="80">
        <v>2140136</v>
      </c>
      <c r="B976" s="80" t="s">
        <v>823</v>
      </c>
      <c r="C976" s="82">
        <v>782</v>
      </c>
      <c r="D976" s="82">
        <v>818</v>
      </c>
      <c r="E976" s="82">
        <v>722</v>
      </c>
      <c r="F976" s="83">
        <f>(E976/D976)*100</f>
        <v>88.26405867970661</v>
      </c>
    </row>
    <row r="977" spans="1:6" ht="14.25">
      <c r="A977" s="80">
        <v>2140138</v>
      </c>
      <c r="B977" s="80" t="s">
        <v>824</v>
      </c>
      <c r="C977" s="82"/>
      <c r="D977" s="82"/>
      <c r="E977" s="82">
        <v>0</v>
      </c>
      <c r="F977" s="83"/>
    </row>
    <row r="978" spans="1:6" ht="14.25">
      <c r="A978" s="80">
        <v>2140199</v>
      </c>
      <c r="B978" s="80" t="s">
        <v>825</v>
      </c>
      <c r="C978" s="82">
        <v>10216</v>
      </c>
      <c r="D978" s="82">
        <v>8702</v>
      </c>
      <c r="E978" s="82">
        <v>8088</v>
      </c>
      <c r="F978" s="83">
        <f>(E978/D978)*100</f>
        <v>92.94415076993795</v>
      </c>
    </row>
    <row r="979" spans="1:6" ht="14.25">
      <c r="A979" s="80">
        <v>21402</v>
      </c>
      <c r="B979" s="80" t="s">
        <v>826</v>
      </c>
      <c r="C979" s="82">
        <f>SUM(C980:C988)</f>
        <v>0</v>
      </c>
      <c r="D979" s="82">
        <f>SUM(D980:D988)</f>
        <v>0</v>
      </c>
      <c r="E979" s="82">
        <v>0</v>
      </c>
      <c r="F979" s="83"/>
    </row>
    <row r="980" spans="1:6" ht="14.25">
      <c r="A980" s="80">
        <v>2140201</v>
      </c>
      <c r="B980" s="80" t="s">
        <v>84</v>
      </c>
      <c r="C980" s="82"/>
      <c r="D980" s="82"/>
      <c r="E980" s="82">
        <v>0</v>
      </c>
      <c r="F980" s="83"/>
    </row>
    <row r="981" spans="1:6" ht="14.25">
      <c r="A981" s="80">
        <v>2140202</v>
      </c>
      <c r="B981" s="80" t="s">
        <v>85</v>
      </c>
      <c r="C981" s="82"/>
      <c r="D981" s="82"/>
      <c r="E981" s="82">
        <v>0</v>
      </c>
      <c r="F981" s="83"/>
    </row>
    <row r="982" spans="1:6" ht="14.25">
      <c r="A982" s="80">
        <v>2140203</v>
      </c>
      <c r="B982" s="80" t="s">
        <v>86</v>
      </c>
      <c r="C982" s="82"/>
      <c r="D982" s="82"/>
      <c r="E982" s="82">
        <v>0</v>
      </c>
      <c r="F982" s="83"/>
    </row>
    <row r="983" spans="1:6" ht="14.25">
      <c r="A983" s="80">
        <v>2140204</v>
      </c>
      <c r="B983" s="80" t="s">
        <v>827</v>
      </c>
      <c r="C983" s="82"/>
      <c r="D983" s="82"/>
      <c r="E983" s="82">
        <v>0</v>
      </c>
      <c r="F983" s="83"/>
    </row>
    <row r="984" spans="1:6" ht="14.25">
      <c r="A984" s="80">
        <v>2140205</v>
      </c>
      <c r="B984" s="80" t="s">
        <v>828</v>
      </c>
      <c r="C984" s="82"/>
      <c r="D984" s="82"/>
      <c r="E984" s="82">
        <v>0</v>
      </c>
      <c r="F984" s="83"/>
    </row>
    <row r="985" spans="1:6" ht="14.25">
      <c r="A985" s="80">
        <v>2140206</v>
      </c>
      <c r="B985" s="80" t="s">
        <v>829</v>
      </c>
      <c r="C985" s="82"/>
      <c r="D985" s="82"/>
      <c r="E985" s="82">
        <v>0</v>
      </c>
      <c r="F985" s="83"/>
    </row>
    <row r="986" spans="1:6" ht="14.25">
      <c r="A986" s="80">
        <v>2140207</v>
      </c>
      <c r="B986" s="80" t="s">
        <v>830</v>
      </c>
      <c r="C986" s="82"/>
      <c r="D986" s="82"/>
      <c r="E986" s="82">
        <v>0</v>
      </c>
      <c r="F986" s="83"/>
    </row>
    <row r="987" spans="1:6" ht="14.25">
      <c r="A987" s="80">
        <v>2140208</v>
      </c>
      <c r="B987" s="80" t="s">
        <v>831</v>
      </c>
      <c r="C987" s="82"/>
      <c r="D987" s="82"/>
      <c r="E987" s="82">
        <v>0</v>
      </c>
      <c r="F987" s="83"/>
    </row>
    <row r="988" spans="1:6" ht="14.25">
      <c r="A988" s="80">
        <v>2140299</v>
      </c>
      <c r="B988" s="80" t="s">
        <v>832</v>
      </c>
      <c r="C988" s="82"/>
      <c r="D988" s="82"/>
      <c r="E988" s="82">
        <v>0</v>
      </c>
      <c r="F988" s="83"/>
    </row>
    <row r="989" spans="1:6" ht="14.25">
      <c r="A989" s="80">
        <v>21403</v>
      </c>
      <c r="B989" s="80" t="s">
        <v>833</v>
      </c>
      <c r="C989" s="82">
        <f>SUM(C990:C998)</f>
        <v>0</v>
      </c>
      <c r="D989" s="82">
        <f>SUM(D990:D998)</f>
        <v>0</v>
      </c>
      <c r="E989" s="82">
        <v>0</v>
      </c>
      <c r="F989" s="83"/>
    </row>
    <row r="990" spans="1:6" ht="14.25">
      <c r="A990" s="80">
        <v>2140301</v>
      </c>
      <c r="B990" s="80" t="s">
        <v>84</v>
      </c>
      <c r="C990" s="82"/>
      <c r="D990" s="82"/>
      <c r="E990" s="82">
        <v>0</v>
      </c>
      <c r="F990" s="83"/>
    </row>
    <row r="991" spans="1:6" ht="14.25">
      <c r="A991" s="80">
        <v>2140302</v>
      </c>
      <c r="B991" s="80" t="s">
        <v>85</v>
      </c>
      <c r="C991" s="82"/>
      <c r="D991" s="82"/>
      <c r="E991" s="82">
        <v>0</v>
      </c>
      <c r="F991" s="83"/>
    </row>
    <row r="992" spans="1:6" ht="14.25">
      <c r="A992" s="80">
        <v>2140303</v>
      </c>
      <c r="B992" s="80" t="s">
        <v>86</v>
      </c>
      <c r="C992" s="82"/>
      <c r="D992" s="82"/>
      <c r="E992" s="82">
        <v>0</v>
      </c>
      <c r="F992" s="83"/>
    </row>
    <row r="993" spans="1:6" ht="14.25">
      <c r="A993" s="80">
        <v>2140304</v>
      </c>
      <c r="B993" s="80" t="s">
        <v>834</v>
      </c>
      <c r="C993" s="82"/>
      <c r="D993" s="82"/>
      <c r="E993" s="82">
        <v>0</v>
      </c>
      <c r="F993" s="83"/>
    </row>
    <row r="994" spans="1:6" ht="14.25">
      <c r="A994" s="80">
        <v>2140305</v>
      </c>
      <c r="B994" s="80" t="s">
        <v>835</v>
      </c>
      <c r="C994" s="82"/>
      <c r="D994" s="82"/>
      <c r="E994" s="82">
        <v>0</v>
      </c>
      <c r="F994" s="83"/>
    </row>
    <row r="995" spans="1:6" ht="14.25">
      <c r="A995" s="80">
        <v>2140306</v>
      </c>
      <c r="B995" s="80" t="s">
        <v>836</v>
      </c>
      <c r="C995" s="82"/>
      <c r="D995" s="82"/>
      <c r="E995" s="82">
        <v>0</v>
      </c>
      <c r="F995" s="83"/>
    </row>
    <row r="996" spans="1:6" ht="14.25">
      <c r="A996" s="80">
        <v>2140307</v>
      </c>
      <c r="B996" s="80" t="s">
        <v>837</v>
      </c>
      <c r="C996" s="82"/>
      <c r="D996" s="82"/>
      <c r="E996" s="82">
        <v>0</v>
      </c>
      <c r="F996" s="83"/>
    </row>
    <row r="997" spans="1:6" ht="14.25">
      <c r="A997" s="80">
        <v>2140308</v>
      </c>
      <c r="B997" s="80" t="s">
        <v>838</v>
      </c>
      <c r="C997" s="82"/>
      <c r="D997" s="82"/>
      <c r="E997" s="82">
        <v>0</v>
      </c>
      <c r="F997" s="83"/>
    </row>
    <row r="998" spans="1:6" ht="14.25">
      <c r="A998" s="80">
        <v>2140399</v>
      </c>
      <c r="B998" s="80" t="s">
        <v>839</v>
      </c>
      <c r="C998" s="82"/>
      <c r="D998" s="82"/>
      <c r="E998" s="82">
        <v>0</v>
      </c>
      <c r="F998" s="83"/>
    </row>
    <row r="999" spans="1:6" ht="14.25">
      <c r="A999" s="80">
        <v>21405</v>
      </c>
      <c r="B999" s="80" t="s">
        <v>840</v>
      </c>
      <c r="C999" s="82">
        <f>SUM(C1000:C1005)</f>
        <v>63</v>
      </c>
      <c r="D999" s="82">
        <f>SUM(D1000:D1005)</f>
        <v>22</v>
      </c>
      <c r="E999" s="82">
        <v>20</v>
      </c>
      <c r="F999" s="83">
        <f>(E999/D999)*100</f>
        <v>90.9090909090909</v>
      </c>
    </row>
    <row r="1000" spans="1:6" ht="14.25">
      <c r="A1000" s="80">
        <v>2140501</v>
      </c>
      <c r="B1000" s="80" t="s">
        <v>84</v>
      </c>
      <c r="C1000" s="82"/>
      <c r="D1000" s="82"/>
      <c r="E1000" s="82">
        <v>0</v>
      </c>
      <c r="F1000" s="83"/>
    </row>
    <row r="1001" spans="1:6" ht="14.25">
      <c r="A1001" s="80">
        <v>2140502</v>
      </c>
      <c r="B1001" s="80" t="s">
        <v>85</v>
      </c>
      <c r="C1001" s="82"/>
      <c r="D1001" s="82"/>
      <c r="E1001" s="82">
        <v>0</v>
      </c>
      <c r="F1001" s="83"/>
    </row>
    <row r="1002" spans="1:6" ht="14.25">
      <c r="A1002" s="80">
        <v>2140503</v>
      </c>
      <c r="B1002" s="80" t="s">
        <v>86</v>
      </c>
      <c r="C1002" s="82"/>
      <c r="D1002" s="82"/>
      <c r="E1002" s="82">
        <v>0</v>
      </c>
      <c r="F1002" s="83"/>
    </row>
    <row r="1003" spans="1:6" ht="14.25">
      <c r="A1003" s="80">
        <v>2140504</v>
      </c>
      <c r="B1003" s="80" t="s">
        <v>831</v>
      </c>
      <c r="C1003" s="82"/>
      <c r="D1003" s="82"/>
      <c r="E1003" s="82">
        <v>0</v>
      </c>
      <c r="F1003" s="83"/>
    </row>
    <row r="1004" spans="1:6" ht="14.25">
      <c r="A1004" s="80">
        <v>2140505</v>
      </c>
      <c r="B1004" s="80" t="s">
        <v>841</v>
      </c>
      <c r="C1004" s="82"/>
      <c r="D1004" s="82"/>
      <c r="E1004" s="82">
        <v>0</v>
      </c>
      <c r="F1004" s="83"/>
    </row>
    <row r="1005" spans="1:6" ht="14.25">
      <c r="A1005" s="80">
        <v>2140599</v>
      </c>
      <c r="B1005" s="80" t="s">
        <v>842</v>
      </c>
      <c r="C1005" s="82">
        <v>63</v>
      </c>
      <c r="D1005" s="82">
        <v>22</v>
      </c>
      <c r="E1005" s="82">
        <v>20</v>
      </c>
      <c r="F1005" s="83">
        <f>(E1005/D1005)*100</f>
        <v>90.9090909090909</v>
      </c>
    </row>
    <row r="1006" spans="1:6" ht="14.25">
      <c r="A1006" s="80">
        <v>21406</v>
      </c>
      <c r="B1006" s="80" t="s">
        <v>843</v>
      </c>
      <c r="C1006" s="82">
        <f>SUM(C1007:C1010)</f>
        <v>3828</v>
      </c>
      <c r="D1006" s="82">
        <f>SUM(D1007:D1010)</f>
        <v>0</v>
      </c>
      <c r="E1006" s="82">
        <v>0</v>
      </c>
      <c r="F1006" s="83"/>
    </row>
    <row r="1007" spans="1:6" ht="14.25">
      <c r="A1007" s="80">
        <v>2140601</v>
      </c>
      <c r="B1007" s="80" t="s">
        <v>844</v>
      </c>
      <c r="C1007" s="82">
        <v>3828</v>
      </c>
      <c r="D1007" s="82"/>
      <c r="E1007" s="82">
        <v>0</v>
      </c>
      <c r="F1007" s="83"/>
    </row>
    <row r="1008" spans="1:6" ht="14.25">
      <c r="A1008" s="80">
        <v>2140602</v>
      </c>
      <c r="B1008" s="80" t="s">
        <v>845</v>
      </c>
      <c r="C1008" s="82"/>
      <c r="D1008" s="82"/>
      <c r="E1008" s="82">
        <v>0</v>
      </c>
      <c r="F1008" s="83"/>
    </row>
    <row r="1009" spans="1:6" ht="14.25">
      <c r="A1009" s="80">
        <v>2140603</v>
      </c>
      <c r="B1009" s="80" t="s">
        <v>846</v>
      </c>
      <c r="C1009" s="82"/>
      <c r="D1009" s="82"/>
      <c r="E1009" s="82">
        <v>0</v>
      </c>
      <c r="F1009" s="83"/>
    </row>
    <row r="1010" spans="1:6" ht="14.25">
      <c r="A1010" s="80">
        <v>2140699</v>
      </c>
      <c r="B1010" s="80" t="s">
        <v>847</v>
      </c>
      <c r="C1010" s="82"/>
      <c r="D1010" s="82"/>
      <c r="E1010" s="82">
        <v>0</v>
      </c>
      <c r="F1010" s="83"/>
    </row>
    <row r="1011" spans="1:6" ht="14.25">
      <c r="A1011" s="80">
        <v>21499</v>
      </c>
      <c r="B1011" s="80" t="s">
        <v>848</v>
      </c>
      <c r="C1011" s="82">
        <f>SUM(C1012:C1013)</f>
        <v>1058</v>
      </c>
      <c r="D1011" s="82">
        <f>SUM(D1012:D1013)</f>
        <v>50</v>
      </c>
      <c r="E1011" s="82">
        <v>50</v>
      </c>
      <c r="F1011" s="83">
        <f>(E1011/D1011)*100</f>
        <v>100</v>
      </c>
    </row>
    <row r="1012" spans="1:6" ht="14.25">
      <c r="A1012" s="80">
        <v>2149901</v>
      </c>
      <c r="B1012" s="80" t="s">
        <v>849</v>
      </c>
      <c r="C1012" s="82"/>
      <c r="D1012" s="82"/>
      <c r="E1012" s="82">
        <v>0</v>
      </c>
      <c r="F1012" s="83"/>
    </row>
    <row r="1013" spans="1:6" ht="14.25">
      <c r="A1013" s="80">
        <v>2149999</v>
      </c>
      <c r="B1013" s="80" t="s">
        <v>850</v>
      </c>
      <c r="C1013" s="82">
        <v>1058</v>
      </c>
      <c r="D1013" s="82">
        <v>50</v>
      </c>
      <c r="E1013" s="82">
        <v>50</v>
      </c>
      <c r="F1013" s="83">
        <f>(E1013/D1013)*100</f>
        <v>100</v>
      </c>
    </row>
    <row r="1014" spans="1:6" ht="14.25">
      <c r="A1014" s="80">
        <v>215</v>
      </c>
      <c r="B1014" s="80" t="s">
        <v>851</v>
      </c>
      <c r="C1014" s="82">
        <f>C1015+C1025+C1041+C1046+C1057+C1064+C1072</f>
        <v>16986</v>
      </c>
      <c r="D1014" s="82">
        <f>D1015+D1025+D1041+D1046+D1057+D1064+D1072</f>
        <v>18927</v>
      </c>
      <c r="E1014" s="82">
        <v>18614</v>
      </c>
      <c r="F1014" s="83">
        <f>(E1014/D1014)*100</f>
        <v>98.34627780419507</v>
      </c>
    </row>
    <row r="1015" spans="1:6" ht="14.25">
      <c r="A1015" s="80">
        <v>21501</v>
      </c>
      <c r="B1015" s="80" t="s">
        <v>852</v>
      </c>
      <c r="C1015" s="82">
        <f>SUM(C1016:C1024)</f>
        <v>0</v>
      </c>
      <c r="D1015" s="82">
        <f>SUM(D1016:D1024)</f>
        <v>0</v>
      </c>
      <c r="E1015" s="82">
        <v>0</v>
      </c>
      <c r="F1015" s="83"/>
    </row>
    <row r="1016" spans="1:6" ht="14.25">
      <c r="A1016" s="80">
        <v>2150101</v>
      </c>
      <c r="B1016" s="80" t="s">
        <v>84</v>
      </c>
      <c r="C1016" s="82"/>
      <c r="D1016" s="82"/>
      <c r="E1016" s="82">
        <v>0</v>
      </c>
      <c r="F1016" s="83"/>
    </row>
    <row r="1017" spans="1:6" ht="14.25">
      <c r="A1017" s="80">
        <v>2150102</v>
      </c>
      <c r="B1017" s="80" t="s">
        <v>85</v>
      </c>
      <c r="C1017" s="82"/>
      <c r="D1017" s="82"/>
      <c r="E1017" s="82">
        <v>0</v>
      </c>
      <c r="F1017" s="83"/>
    </row>
    <row r="1018" spans="1:6" ht="14.25">
      <c r="A1018" s="80">
        <v>2150103</v>
      </c>
      <c r="B1018" s="80" t="s">
        <v>86</v>
      </c>
      <c r="C1018" s="82"/>
      <c r="D1018" s="82"/>
      <c r="E1018" s="82">
        <v>0</v>
      </c>
      <c r="F1018" s="83"/>
    </row>
    <row r="1019" spans="1:6" ht="14.25">
      <c r="A1019" s="80">
        <v>2150104</v>
      </c>
      <c r="B1019" s="80" t="s">
        <v>853</v>
      </c>
      <c r="C1019" s="82"/>
      <c r="D1019" s="82"/>
      <c r="E1019" s="82">
        <v>0</v>
      </c>
      <c r="F1019" s="83"/>
    </row>
    <row r="1020" spans="1:6" ht="14.25">
      <c r="A1020" s="80">
        <v>2150105</v>
      </c>
      <c r="B1020" s="80" t="s">
        <v>854</v>
      </c>
      <c r="C1020" s="82"/>
      <c r="D1020" s="82"/>
      <c r="E1020" s="82">
        <v>0</v>
      </c>
      <c r="F1020" s="83"/>
    </row>
    <row r="1021" spans="1:6" ht="14.25">
      <c r="A1021" s="80">
        <v>2150106</v>
      </c>
      <c r="B1021" s="80" t="s">
        <v>855</v>
      </c>
      <c r="C1021" s="82"/>
      <c r="D1021" s="82"/>
      <c r="E1021" s="82">
        <v>0</v>
      </c>
      <c r="F1021" s="83"/>
    </row>
    <row r="1022" spans="1:6" ht="14.25">
      <c r="A1022" s="80">
        <v>2150107</v>
      </c>
      <c r="B1022" s="80" t="s">
        <v>856</v>
      </c>
      <c r="C1022" s="82"/>
      <c r="D1022" s="82"/>
      <c r="E1022" s="82">
        <v>0</v>
      </c>
      <c r="F1022" s="83"/>
    </row>
    <row r="1023" spans="1:6" ht="14.25">
      <c r="A1023" s="80">
        <v>2150108</v>
      </c>
      <c r="B1023" s="80" t="s">
        <v>857</v>
      </c>
      <c r="C1023" s="82"/>
      <c r="D1023" s="82"/>
      <c r="E1023" s="82">
        <v>0</v>
      </c>
      <c r="F1023" s="83"/>
    </row>
    <row r="1024" spans="1:6" ht="14.25">
      <c r="A1024" s="80">
        <v>2150199</v>
      </c>
      <c r="B1024" s="80" t="s">
        <v>858</v>
      </c>
      <c r="C1024" s="82"/>
      <c r="D1024" s="82"/>
      <c r="E1024" s="82">
        <v>0</v>
      </c>
      <c r="F1024" s="83"/>
    </row>
    <row r="1025" spans="1:6" ht="14.25">
      <c r="A1025" s="80">
        <v>21502</v>
      </c>
      <c r="B1025" s="80" t="s">
        <v>859</v>
      </c>
      <c r="C1025" s="82">
        <f>SUM(C1026:C1040)</f>
        <v>1488</v>
      </c>
      <c r="D1025" s="82">
        <f>SUM(D1026:D1040)</f>
        <v>930</v>
      </c>
      <c r="E1025" s="82">
        <v>930</v>
      </c>
      <c r="F1025" s="83">
        <f>(E1025/D1025)*100</f>
        <v>100</v>
      </c>
    </row>
    <row r="1026" spans="1:6" ht="14.25">
      <c r="A1026" s="80">
        <v>2150201</v>
      </c>
      <c r="B1026" s="80" t="s">
        <v>84</v>
      </c>
      <c r="C1026" s="82"/>
      <c r="D1026" s="82"/>
      <c r="E1026" s="82">
        <v>0</v>
      </c>
      <c r="F1026" s="83"/>
    </row>
    <row r="1027" spans="1:6" ht="14.25">
      <c r="A1027" s="80">
        <v>2150202</v>
      </c>
      <c r="B1027" s="80" t="s">
        <v>85</v>
      </c>
      <c r="C1027" s="82"/>
      <c r="D1027" s="82"/>
      <c r="E1027" s="82">
        <v>0</v>
      </c>
      <c r="F1027" s="83"/>
    </row>
    <row r="1028" spans="1:6" ht="14.25">
      <c r="A1028" s="80">
        <v>2150203</v>
      </c>
      <c r="B1028" s="80" t="s">
        <v>86</v>
      </c>
      <c r="C1028" s="82"/>
      <c r="D1028" s="82"/>
      <c r="E1028" s="82">
        <v>0</v>
      </c>
      <c r="F1028" s="83"/>
    </row>
    <row r="1029" spans="1:6" ht="14.25">
      <c r="A1029" s="80">
        <v>2150204</v>
      </c>
      <c r="B1029" s="80" t="s">
        <v>860</v>
      </c>
      <c r="C1029" s="82"/>
      <c r="D1029" s="82"/>
      <c r="E1029" s="82">
        <v>0</v>
      </c>
      <c r="F1029" s="83"/>
    </row>
    <row r="1030" spans="1:6" ht="14.25">
      <c r="A1030" s="80">
        <v>2150205</v>
      </c>
      <c r="B1030" s="80" t="s">
        <v>861</v>
      </c>
      <c r="C1030" s="82"/>
      <c r="D1030" s="82"/>
      <c r="E1030" s="82">
        <v>0</v>
      </c>
      <c r="F1030" s="83"/>
    </row>
    <row r="1031" spans="1:6" ht="14.25">
      <c r="A1031" s="80">
        <v>2150206</v>
      </c>
      <c r="B1031" s="80" t="s">
        <v>862</v>
      </c>
      <c r="C1031" s="82"/>
      <c r="D1031" s="82"/>
      <c r="E1031" s="82">
        <v>0</v>
      </c>
      <c r="F1031" s="83"/>
    </row>
    <row r="1032" spans="1:6" ht="14.25">
      <c r="A1032" s="80">
        <v>2150207</v>
      </c>
      <c r="B1032" s="80" t="s">
        <v>863</v>
      </c>
      <c r="C1032" s="82"/>
      <c r="D1032" s="82"/>
      <c r="E1032" s="82">
        <v>0</v>
      </c>
      <c r="F1032" s="83"/>
    </row>
    <row r="1033" spans="1:6" ht="14.25">
      <c r="A1033" s="80">
        <v>2150208</v>
      </c>
      <c r="B1033" s="80" t="s">
        <v>864</v>
      </c>
      <c r="C1033" s="82"/>
      <c r="D1033" s="82"/>
      <c r="E1033" s="82">
        <v>0</v>
      </c>
      <c r="F1033" s="83"/>
    </row>
    <row r="1034" spans="1:6" ht="14.25">
      <c r="A1034" s="80">
        <v>2150209</v>
      </c>
      <c r="B1034" s="80" t="s">
        <v>865</v>
      </c>
      <c r="C1034" s="82"/>
      <c r="D1034" s="82"/>
      <c r="E1034" s="82">
        <v>0</v>
      </c>
      <c r="F1034" s="83"/>
    </row>
    <row r="1035" spans="1:6" ht="14.25">
      <c r="A1035" s="80">
        <v>2150210</v>
      </c>
      <c r="B1035" s="80" t="s">
        <v>866</v>
      </c>
      <c r="C1035" s="82"/>
      <c r="D1035" s="82"/>
      <c r="E1035" s="82">
        <v>0</v>
      </c>
      <c r="F1035" s="83"/>
    </row>
    <row r="1036" spans="1:6" ht="14.25">
      <c r="A1036" s="80">
        <v>2150212</v>
      </c>
      <c r="B1036" s="80" t="s">
        <v>867</v>
      </c>
      <c r="C1036" s="82"/>
      <c r="D1036" s="82"/>
      <c r="E1036" s="82">
        <v>0</v>
      </c>
      <c r="F1036" s="83"/>
    </row>
    <row r="1037" spans="1:6" ht="14.25">
      <c r="A1037" s="80">
        <v>2150213</v>
      </c>
      <c r="B1037" s="80" t="s">
        <v>868</v>
      </c>
      <c r="C1037" s="82"/>
      <c r="D1037" s="82"/>
      <c r="E1037" s="82">
        <v>0</v>
      </c>
      <c r="F1037" s="83"/>
    </row>
    <row r="1038" spans="1:6" ht="14.25">
      <c r="A1038" s="80">
        <v>2150214</v>
      </c>
      <c r="B1038" s="80" t="s">
        <v>869</v>
      </c>
      <c r="C1038" s="82"/>
      <c r="D1038" s="82"/>
      <c r="E1038" s="82">
        <v>0</v>
      </c>
      <c r="F1038" s="83"/>
    </row>
    <row r="1039" spans="1:6" ht="14.25">
      <c r="A1039" s="80">
        <v>2150215</v>
      </c>
      <c r="B1039" s="80" t="s">
        <v>870</v>
      </c>
      <c r="C1039" s="82"/>
      <c r="D1039" s="82"/>
      <c r="E1039" s="82">
        <v>0</v>
      </c>
      <c r="F1039" s="83"/>
    </row>
    <row r="1040" spans="1:6" ht="14.25">
      <c r="A1040" s="80">
        <v>2150299</v>
      </c>
      <c r="B1040" s="80" t="s">
        <v>871</v>
      </c>
      <c r="C1040" s="82">
        <v>1488</v>
      </c>
      <c r="D1040" s="82">
        <v>930</v>
      </c>
      <c r="E1040" s="82">
        <v>930</v>
      </c>
      <c r="F1040" s="83">
        <f>(E1040/D1040)*100</f>
        <v>100</v>
      </c>
    </row>
    <row r="1041" spans="1:6" ht="14.25">
      <c r="A1041" s="80">
        <v>21503</v>
      </c>
      <c r="B1041" s="80" t="s">
        <v>872</v>
      </c>
      <c r="C1041" s="82">
        <f>SUM(C1042:C1045)</f>
        <v>0</v>
      </c>
      <c r="D1041" s="82">
        <f>SUM(D1042:D1045)</f>
        <v>0</v>
      </c>
      <c r="E1041" s="82">
        <v>0</v>
      </c>
      <c r="F1041" s="83"/>
    </row>
    <row r="1042" spans="1:6" ht="14.25">
      <c r="A1042" s="80">
        <v>2150301</v>
      </c>
      <c r="B1042" s="80" t="s">
        <v>84</v>
      </c>
      <c r="C1042" s="82"/>
      <c r="D1042" s="82"/>
      <c r="E1042" s="82">
        <v>0</v>
      </c>
      <c r="F1042" s="83"/>
    </row>
    <row r="1043" spans="1:6" ht="14.25">
      <c r="A1043" s="80">
        <v>2150302</v>
      </c>
      <c r="B1043" s="80" t="s">
        <v>85</v>
      </c>
      <c r="C1043" s="82"/>
      <c r="D1043" s="82"/>
      <c r="E1043" s="82">
        <v>0</v>
      </c>
      <c r="F1043" s="83"/>
    </row>
    <row r="1044" spans="1:6" ht="14.25">
      <c r="A1044" s="80">
        <v>2150303</v>
      </c>
      <c r="B1044" s="80" t="s">
        <v>86</v>
      </c>
      <c r="C1044" s="82"/>
      <c r="D1044" s="82"/>
      <c r="E1044" s="82">
        <v>0</v>
      </c>
      <c r="F1044" s="83"/>
    </row>
    <row r="1045" spans="1:6" ht="14.25">
      <c r="A1045" s="80">
        <v>2150399</v>
      </c>
      <c r="B1045" s="80" t="s">
        <v>873</v>
      </c>
      <c r="C1045" s="82"/>
      <c r="D1045" s="82"/>
      <c r="E1045" s="82">
        <v>0</v>
      </c>
      <c r="F1045" s="83"/>
    </row>
    <row r="1046" spans="1:6" ht="14.25">
      <c r="A1046" s="80">
        <v>21505</v>
      </c>
      <c r="B1046" s="80" t="s">
        <v>874</v>
      </c>
      <c r="C1046" s="82">
        <f>SUM(C1047:C1056)</f>
        <v>293</v>
      </c>
      <c r="D1046" s="82">
        <f>SUM(D1047:D1056)</f>
        <v>276</v>
      </c>
      <c r="E1046" s="82">
        <v>270</v>
      </c>
      <c r="F1046" s="83">
        <f>(E1046/D1046)*100</f>
        <v>97.82608695652173</v>
      </c>
    </row>
    <row r="1047" spans="1:6" ht="14.25">
      <c r="A1047" s="80">
        <v>2150501</v>
      </c>
      <c r="B1047" s="80" t="s">
        <v>84</v>
      </c>
      <c r="C1047" s="82"/>
      <c r="D1047" s="82"/>
      <c r="E1047" s="82">
        <v>0</v>
      </c>
      <c r="F1047" s="83"/>
    </row>
    <row r="1048" spans="1:6" ht="14.25">
      <c r="A1048" s="80">
        <v>2150502</v>
      </c>
      <c r="B1048" s="80" t="s">
        <v>85</v>
      </c>
      <c r="C1048" s="82"/>
      <c r="D1048" s="82"/>
      <c r="E1048" s="82">
        <v>0</v>
      </c>
      <c r="F1048" s="83"/>
    </row>
    <row r="1049" spans="1:6" ht="14.25">
      <c r="A1049" s="80">
        <v>2150503</v>
      </c>
      <c r="B1049" s="80" t="s">
        <v>86</v>
      </c>
      <c r="C1049" s="82"/>
      <c r="D1049" s="82"/>
      <c r="E1049" s="82">
        <v>0</v>
      </c>
      <c r="F1049" s="83"/>
    </row>
    <row r="1050" spans="1:6" ht="14.25">
      <c r="A1050" s="80">
        <v>2150505</v>
      </c>
      <c r="B1050" s="80" t="s">
        <v>875</v>
      </c>
      <c r="C1050" s="82"/>
      <c r="D1050" s="82"/>
      <c r="E1050" s="82">
        <v>0</v>
      </c>
      <c r="F1050" s="83"/>
    </row>
    <row r="1051" spans="1:6" ht="14.25">
      <c r="A1051" s="80">
        <v>2150507</v>
      </c>
      <c r="B1051" s="80" t="s">
        <v>876</v>
      </c>
      <c r="C1051" s="82"/>
      <c r="D1051" s="82"/>
      <c r="E1051" s="82">
        <v>0</v>
      </c>
      <c r="F1051" s="83"/>
    </row>
    <row r="1052" spans="1:6" ht="14.25">
      <c r="A1052" s="80">
        <v>2150508</v>
      </c>
      <c r="B1052" s="80" t="s">
        <v>877</v>
      </c>
      <c r="C1052" s="82"/>
      <c r="D1052" s="82"/>
      <c r="E1052" s="82">
        <v>0</v>
      </c>
      <c r="F1052" s="83"/>
    </row>
    <row r="1053" spans="1:6" ht="14.25">
      <c r="A1053" s="80">
        <v>2150516</v>
      </c>
      <c r="B1053" s="80" t="s">
        <v>878</v>
      </c>
      <c r="C1053" s="82"/>
      <c r="D1053" s="82"/>
      <c r="E1053" s="82">
        <v>0</v>
      </c>
      <c r="F1053" s="83"/>
    </row>
    <row r="1054" spans="1:6" ht="14.25">
      <c r="A1054" s="80">
        <v>2150517</v>
      </c>
      <c r="B1054" s="80" t="s">
        <v>879</v>
      </c>
      <c r="C1054" s="82">
        <v>293</v>
      </c>
      <c r="D1054" s="82">
        <v>276</v>
      </c>
      <c r="E1054" s="82">
        <v>270</v>
      </c>
      <c r="F1054" s="83">
        <f>(E1054/D1054)*100</f>
        <v>97.82608695652173</v>
      </c>
    </row>
    <row r="1055" spans="1:6" ht="14.25">
      <c r="A1055" s="80">
        <v>2150550</v>
      </c>
      <c r="B1055" s="80" t="s">
        <v>93</v>
      </c>
      <c r="C1055" s="82"/>
      <c r="D1055" s="82"/>
      <c r="E1055" s="82">
        <v>0</v>
      </c>
      <c r="F1055" s="83"/>
    </row>
    <row r="1056" spans="1:6" ht="14.25">
      <c r="A1056" s="80">
        <v>2150599</v>
      </c>
      <c r="B1056" s="80" t="s">
        <v>880</v>
      </c>
      <c r="C1056" s="82"/>
      <c r="D1056" s="82"/>
      <c r="E1056" s="82">
        <v>0</v>
      </c>
      <c r="F1056" s="83"/>
    </row>
    <row r="1057" spans="1:6" ht="14.25">
      <c r="A1057" s="80">
        <v>21507</v>
      </c>
      <c r="B1057" s="80" t="s">
        <v>881</v>
      </c>
      <c r="C1057" s="82">
        <f>SUM(C1058:C1063)</f>
        <v>473</v>
      </c>
      <c r="D1057" s="82">
        <f>SUM(D1058:D1063)</f>
        <v>509</v>
      </c>
      <c r="E1057" s="84">
        <v>498</v>
      </c>
      <c r="F1057" s="83">
        <f>(E1057/D1057)*100</f>
        <v>97.83889980353635</v>
      </c>
    </row>
    <row r="1058" spans="1:6" ht="14.25">
      <c r="A1058" s="80">
        <v>2150701</v>
      </c>
      <c r="B1058" s="80" t="s">
        <v>84</v>
      </c>
      <c r="C1058" s="82"/>
      <c r="D1058" s="82"/>
      <c r="E1058" s="82">
        <v>0</v>
      </c>
      <c r="F1058" s="83"/>
    </row>
    <row r="1059" spans="1:6" ht="14.25">
      <c r="A1059" s="80">
        <v>2150702</v>
      </c>
      <c r="B1059" s="80" t="s">
        <v>85</v>
      </c>
      <c r="C1059" s="82"/>
      <c r="D1059" s="82"/>
      <c r="E1059" s="82">
        <v>0</v>
      </c>
      <c r="F1059" s="83"/>
    </row>
    <row r="1060" spans="1:6" ht="14.25">
      <c r="A1060" s="80">
        <v>2150703</v>
      </c>
      <c r="B1060" s="80" t="s">
        <v>86</v>
      </c>
      <c r="C1060" s="82"/>
      <c r="D1060" s="82"/>
      <c r="E1060" s="82">
        <v>0</v>
      </c>
      <c r="F1060" s="83"/>
    </row>
    <row r="1061" spans="1:6" ht="14.25">
      <c r="A1061" s="80">
        <v>2150704</v>
      </c>
      <c r="B1061" s="80" t="s">
        <v>882</v>
      </c>
      <c r="C1061" s="82"/>
      <c r="D1061" s="82"/>
      <c r="E1061" s="82">
        <v>0</v>
      </c>
      <c r="F1061" s="83"/>
    </row>
    <row r="1062" spans="1:6" ht="14.25">
      <c r="A1062" s="80">
        <v>2150705</v>
      </c>
      <c r="B1062" s="80" t="s">
        <v>883</v>
      </c>
      <c r="C1062" s="82"/>
      <c r="D1062" s="82"/>
      <c r="E1062" s="82">
        <v>0</v>
      </c>
      <c r="F1062" s="83"/>
    </row>
    <row r="1063" spans="1:6" ht="14.25">
      <c r="A1063" s="80">
        <v>2150799</v>
      </c>
      <c r="B1063" s="80" t="s">
        <v>884</v>
      </c>
      <c r="C1063" s="82">
        <v>473</v>
      </c>
      <c r="D1063" s="82">
        <v>509</v>
      </c>
      <c r="E1063" s="82">
        <v>498</v>
      </c>
      <c r="F1063" s="83">
        <f>(E1063/D1063)*100</f>
        <v>97.83889980353635</v>
      </c>
    </row>
    <row r="1064" spans="1:6" ht="14.25">
      <c r="A1064" s="80">
        <v>21508</v>
      </c>
      <c r="B1064" s="80" t="s">
        <v>885</v>
      </c>
      <c r="C1064" s="82">
        <f>SUM(C1065:C1071)</f>
        <v>4113</v>
      </c>
      <c r="D1064" s="82">
        <f>SUM(D1065:D1071)</f>
        <v>7500</v>
      </c>
      <c r="E1064" s="82">
        <v>7266</v>
      </c>
      <c r="F1064" s="83">
        <f>(E1064/D1064)*100</f>
        <v>96.88</v>
      </c>
    </row>
    <row r="1065" spans="1:6" ht="14.25">
      <c r="A1065" s="80">
        <v>2150801</v>
      </c>
      <c r="B1065" s="80" t="s">
        <v>84</v>
      </c>
      <c r="C1065" s="82"/>
      <c r="D1065" s="82"/>
      <c r="E1065" s="82">
        <v>0</v>
      </c>
      <c r="F1065" s="83"/>
    </row>
    <row r="1066" spans="1:6" ht="14.25">
      <c r="A1066" s="80">
        <v>2150802</v>
      </c>
      <c r="B1066" s="80" t="s">
        <v>85</v>
      </c>
      <c r="C1066" s="82"/>
      <c r="D1066" s="82"/>
      <c r="E1066" s="82">
        <v>0</v>
      </c>
      <c r="F1066" s="83"/>
    </row>
    <row r="1067" spans="1:6" ht="14.25">
      <c r="A1067" s="80">
        <v>2150803</v>
      </c>
      <c r="B1067" s="80" t="s">
        <v>86</v>
      </c>
      <c r="C1067" s="82"/>
      <c r="D1067" s="82"/>
      <c r="E1067" s="82">
        <v>0</v>
      </c>
      <c r="F1067" s="83"/>
    </row>
    <row r="1068" spans="1:6" ht="14.25">
      <c r="A1068" s="80">
        <v>2150804</v>
      </c>
      <c r="B1068" s="80" t="s">
        <v>886</v>
      </c>
      <c r="C1068" s="82"/>
      <c r="D1068" s="82"/>
      <c r="E1068" s="82">
        <v>0</v>
      </c>
      <c r="F1068" s="83"/>
    </row>
    <row r="1069" spans="1:6" ht="14.25">
      <c r="A1069" s="80">
        <v>2150805</v>
      </c>
      <c r="B1069" s="80" t="s">
        <v>887</v>
      </c>
      <c r="C1069" s="82">
        <v>1000</v>
      </c>
      <c r="D1069" s="82">
        <v>5718</v>
      </c>
      <c r="E1069" s="82">
        <v>5484</v>
      </c>
      <c r="F1069" s="83">
        <f>(E1069/D1069)*100</f>
        <v>95.90766002098636</v>
      </c>
    </row>
    <row r="1070" spans="1:6" ht="14.25">
      <c r="A1070" s="80">
        <v>2150806</v>
      </c>
      <c r="B1070" s="80" t="s">
        <v>888</v>
      </c>
      <c r="C1070" s="82"/>
      <c r="D1070" s="82"/>
      <c r="E1070" s="82">
        <v>0</v>
      </c>
      <c r="F1070" s="83"/>
    </row>
    <row r="1071" spans="1:6" ht="14.25">
      <c r="A1071" s="80">
        <v>2150899</v>
      </c>
      <c r="B1071" s="80" t="s">
        <v>889</v>
      </c>
      <c r="C1071" s="82">
        <v>3113</v>
      </c>
      <c r="D1071" s="82">
        <v>1782</v>
      </c>
      <c r="E1071" s="82">
        <v>1782</v>
      </c>
      <c r="F1071" s="83">
        <f>(E1071/D1071)*100</f>
        <v>100</v>
      </c>
    </row>
    <row r="1072" spans="1:6" ht="14.25">
      <c r="A1072" s="80">
        <v>21599</v>
      </c>
      <c r="B1072" s="80" t="s">
        <v>890</v>
      </c>
      <c r="C1072" s="82">
        <f>SUM(C1073:C1077)</f>
        <v>10619</v>
      </c>
      <c r="D1072" s="82">
        <f>SUM(D1073:D1077)</f>
        <v>9712</v>
      </c>
      <c r="E1072" s="82">
        <v>9650</v>
      </c>
      <c r="F1072" s="83">
        <f>(E1072/D1072)*100</f>
        <v>99.36161449752883</v>
      </c>
    </row>
    <row r="1073" spans="1:6" ht="14.25">
      <c r="A1073" s="80">
        <v>2159901</v>
      </c>
      <c r="B1073" s="80" t="s">
        <v>891</v>
      </c>
      <c r="C1073" s="82"/>
      <c r="D1073" s="82"/>
      <c r="E1073" s="82">
        <v>0</v>
      </c>
      <c r="F1073" s="83"/>
    </row>
    <row r="1074" spans="1:6" ht="14.25">
      <c r="A1074" s="80">
        <v>2159904</v>
      </c>
      <c r="B1074" s="80" t="s">
        <v>892</v>
      </c>
      <c r="C1074" s="82">
        <v>2265</v>
      </c>
      <c r="D1074" s="82">
        <v>276</v>
      </c>
      <c r="E1074" s="82">
        <v>276</v>
      </c>
      <c r="F1074" s="83">
        <f>(E1074/D1074)*100</f>
        <v>100</v>
      </c>
    </row>
    <row r="1075" spans="1:6" ht="14.25">
      <c r="A1075" s="80">
        <v>2159905</v>
      </c>
      <c r="B1075" s="80" t="s">
        <v>893</v>
      </c>
      <c r="C1075" s="82"/>
      <c r="D1075" s="82"/>
      <c r="E1075" s="82">
        <v>0</v>
      </c>
      <c r="F1075" s="83"/>
    </row>
    <row r="1076" spans="1:6" ht="14.25">
      <c r="A1076" s="80">
        <v>2159906</v>
      </c>
      <c r="B1076" s="80" t="s">
        <v>894</v>
      </c>
      <c r="C1076" s="82"/>
      <c r="D1076" s="82"/>
      <c r="E1076" s="82">
        <v>0</v>
      </c>
      <c r="F1076" s="83"/>
    </row>
    <row r="1077" spans="1:6" ht="14.25">
      <c r="A1077" s="80">
        <v>2159999</v>
      </c>
      <c r="B1077" s="80" t="s">
        <v>895</v>
      </c>
      <c r="C1077" s="82">
        <v>8354</v>
      </c>
      <c r="D1077" s="82">
        <v>9436</v>
      </c>
      <c r="E1077" s="82">
        <v>9374</v>
      </c>
      <c r="F1077" s="83">
        <f>(E1077/D1077)*100</f>
        <v>99.3429419245443</v>
      </c>
    </row>
    <row r="1078" spans="1:6" ht="14.25">
      <c r="A1078" s="80">
        <v>216</v>
      </c>
      <c r="B1078" s="80" t="s">
        <v>896</v>
      </c>
      <c r="C1078" s="82">
        <f>C1079+C1089+C1095</f>
        <v>3975</v>
      </c>
      <c r="D1078" s="82">
        <f>D1079+D1089+D1095</f>
        <v>7404</v>
      </c>
      <c r="E1078" s="82">
        <v>7368</v>
      </c>
      <c r="F1078" s="83">
        <f>(E1078/D1078)*100</f>
        <v>99.51377633711506</v>
      </c>
    </row>
    <row r="1079" spans="1:6" ht="14.25">
      <c r="A1079" s="80">
        <v>21602</v>
      </c>
      <c r="B1079" s="80" t="s">
        <v>897</v>
      </c>
      <c r="C1079" s="82">
        <f>SUM(C1080:C1088)</f>
        <v>3030</v>
      </c>
      <c r="D1079" s="82">
        <f>SUM(D1080:D1088)</f>
        <v>1993</v>
      </c>
      <c r="E1079" s="82">
        <v>1480</v>
      </c>
      <c r="F1079" s="83">
        <f>(E1079/D1079)*100</f>
        <v>74.25990968389364</v>
      </c>
    </row>
    <row r="1080" spans="1:6" ht="14.25">
      <c r="A1080" s="80">
        <v>2160201</v>
      </c>
      <c r="B1080" s="80" t="s">
        <v>84</v>
      </c>
      <c r="C1080" s="82"/>
      <c r="D1080" s="82"/>
      <c r="E1080" s="82">
        <v>0</v>
      </c>
      <c r="F1080" s="83"/>
    </row>
    <row r="1081" spans="1:6" ht="14.25">
      <c r="A1081" s="80">
        <v>2160202</v>
      </c>
      <c r="B1081" s="80" t="s">
        <v>85</v>
      </c>
      <c r="C1081" s="82">
        <v>6</v>
      </c>
      <c r="D1081" s="82">
        <v>46</v>
      </c>
      <c r="E1081" s="82">
        <v>17</v>
      </c>
      <c r="F1081" s="83">
        <f>(E1081/D1081)*100</f>
        <v>36.95652173913043</v>
      </c>
    </row>
    <row r="1082" spans="1:6" ht="14.25">
      <c r="A1082" s="80">
        <v>2160203</v>
      </c>
      <c r="B1082" s="80" t="s">
        <v>86</v>
      </c>
      <c r="C1082" s="82"/>
      <c r="D1082" s="82"/>
      <c r="E1082" s="82">
        <v>0</v>
      </c>
      <c r="F1082" s="83"/>
    </row>
    <row r="1083" spans="1:6" ht="14.25">
      <c r="A1083" s="80">
        <v>2160216</v>
      </c>
      <c r="B1083" s="80" t="s">
        <v>898</v>
      </c>
      <c r="C1083" s="82"/>
      <c r="D1083" s="82"/>
      <c r="E1083" s="82">
        <v>0</v>
      </c>
      <c r="F1083" s="83"/>
    </row>
    <row r="1084" spans="1:6" ht="14.25">
      <c r="A1084" s="80">
        <v>2160217</v>
      </c>
      <c r="B1084" s="80" t="s">
        <v>899</v>
      </c>
      <c r="C1084" s="82"/>
      <c r="D1084" s="82"/>
      <c r="E1084" s="82">
        <v>0</v>
      </c>
      <c r="F1084" s="83"/>
    </row>
    <row r="1085" spans="1:6" ht="14.25">
      <c r="A1085" s="80">
        <v>2160218</v>
      </c>
      <c r="B1085" s="80" t="s">
        <v>900</v>
      </c>
      <c r="C1085" s="82"/>
      <c r="D1085" s="82"/>
      <c r="E1085" s="82">
        <v>0</v>
      </c>
      <c r="F1085" s="83"/>
    </row>
    <row r="1086" spans="1:6" ht="14.25">
      <c r="A1086" s="80">
        <v>2160219</v>
      </c>
      <c r="B1086" s="80" t="s">
        <v>901</v>
      </c>
      <c r="C1086" s="82"/>
      <c r="D1086" s="82"/>
      <c r="E1086" s="82">
        <v>0</v>
      </c>
      <c r="F1086" s="83"/>
    </row>
    <row r="1087" spans="1:6" ht="14.25">
      <c r="A1087" s="80">
        <v>2160250</v>
      </c>
      <c r="B1087" s="80" t="s">
        <v>93</v>
      </c>
      <c r="C1087" s="82"/>
      <c r="D1087" s="82"/>
      <c r="E1087" s="82">
        <v>0</v>
      </c>
      <c r="F1087" s="83"/>
    </row>
    <row r="1088" spans="1:6" ht="14.25">
      <c r="A1088" s="80">
        <v>2160299</v>
      </c>
      <c r="B1088" s="80" t="s">
        <v>902</v>
      </c>
      <c r="C1088" s="82">
        <v>3024</v>
      </c>
      <c r="D1088" s="82">
        <v>1947</v>
      </c>
      <c r="E1088" s="82">
        <v>1463</v>
      </c>
      <c r="F1088" s="83">
        <f>(E1088/D1088)*100</f>
        <v>75.14124293785311</v>
      </c>
    </row>
    <row r="1089" spans="1:6" ht="14.25">
      <c r="A1089" s="80">
        <v>21606</v>
      </c>
      <c r="B1089" s="80" t="s">
        <v>903</v>
      </c>
      <c r="C1089" s="82">
        <f>SUM(C1090:C1094)</f>
        <v>60</v>
      </c>
      <c r="D1089" s="82">
        <f>SUM(D1090:D1094)</f>
        <v>700</v>
      </c>
      <c r="E1089" s="82">
        <v>690</v>
      </c>
      <c r="F1089" s="83">
        <f>(E1089/D1089)*100</f>
        <v>98.57142857142858</v>
      </c>
    </row>
    <row r="1090" spans="1:6" ht="14.25">
      <c r="A1090" s="80">
        <v>2160601</v>
      </c>
      <c r="B1090" s="80" t="s">
        <v>84</v>
      </c>
      <c r="C1090" s="82"/>
      <c r="D1090" s="82"/>
      <c r="E1090" s="82">
        <v>0</v>
      </c>
      <c r="F1090" s="83"/>
    </row>
    <row r="1091" spans="1:6" ht="14.25">
      <c r="A1091" s="80">
        <v>2160602</v>
      </c>
      <c r="B1091" s="80" t="s">
        <v>85</v>
      </c>
      <c r="C1091" s="82">
        <v>60</v>
      </c>
      <c r="D1091" s="82">
        <v>700</v>
      </c>
      <c r="E1091" s="82">
        <v>690</v>
      </c>
      <c r="F1091" s="83">
        <f>(E1091/D1091)*100</f>
        <v>98.57142857142858</v>
      </c>
    </row>
    <row r="1092" spans="1:6" ht="14.25">
      <c r="A1092" s="80">
        <v>2160603</v>
      </c>
      <c r="B1092" s="80" t="s">
        <v>86</v>
      </c>
      <c r="C1092" s="82"/>
      <c r="D1092" s="82"/>
      <c r="E1092" s="82">
        <v>0</v>
      </c>
      <c r="F1092" s="83"/>
    </row>
    <row r="1093" spans="1:6" ht="14.25">
      <c r="A1093" s="80">
        <v>2160607</v>
      </c>
      <c r="B1093" s="80" t="s">
        <v>904</v>
      </c>
      <c r="C1093" s="82"/>
      <c r="D1093" s="82"/>
      <c r="E1093" s="82">
        <v>0</v>
      </c>
      <c r="F1093" s="83"/>
    </row>
    <row r="1094" spans="1:6" ht="14.25">
      <c r="A1094" s="80">
        <v>2160699</v>
      </c>
      <c r="B1094" s="80" t="s">
        <v>905</v>
      </c>
      <c r="C1094" s="82"/>
      <c r="D1094" s="82"/>
      <c r="E1094" s="82">
        <v>0</v>
      </c>
      <c r="F1094" s="83"/>
    </row>
    <row r="1095" spans="1:6" ht="14.25">
      <c r="A1095" s="80">
        <v>21699</v>
      </c>
      <c r="B1095" s="80" t="s">
        <v>906</v>
      </c>
      <c r="C1095" s="82">
        <f>SUM(C1096:C1097)</f>
        <v>885</v>
      </c>
      <c r="D1095" s="82">
        <f>SUM(D1096:D1097)</f>
        <v>4711</v>
      </c>
      <c r="E1095" s="82">
        <v>5198</v>
      </c>
      <c r="F1095" s="83">
        <f>(E1095/D1095)*100</f>
        <v>110.3375079600934</v>
      </c>
    </row>
    <row r="1096" spans="1:6" ht="14.25">
      <c r="A1096" s="80">
        <v>2169901</v>
      </c>
      <c r="B1096" s="80" t="s">
        <v>907</v>
      </c>
      <c r="C1096" s="82"/>
      <c r="D1096" s="82"/>
      <c r="E1096" s="82">
        <v>0</v>
      </c>
      <c r="F1096" s="83"/>
    </row>
    <row r="1097" spans="1:6" ht="14.25">
      <c r="A1097" s="80">
        <v>2169999</v>
      </c>
      <c r="B1097" s="80" t="s">
        <v>908</v>
      </c>
      <c r="C1097" s="82">
        <v>885</v>
      </c>
      <c r="D1097" s="82">
        <v>4711</v>
      </c>
      <c r="E1097" s="82">
        <v>5198</v>
      </c>
      <c r="F1097" s="83">
        <f>(E1097/D1097)*100</f>
        <v>110.3375079600934</v>
      </c>
    </row>
    <row r="1098" spans="1:6" ht="14.25">
      <c r="A1098" s="80">
        <v>217</v>
      </c>
      <c r="B1098" s="80" t="s">
        <v>909</v>
      </c>
      <c r="C1098" s="82">
        <f>C1099+C1106+C1116+C1122+C1125</f>
        <v>827</v>
      </c>
      <c r="D1098" s="82">
        <f>D1099+D1106+D1116+D1122+D1125</f>
        <v>5966</v>
      </c>
      <c r="E1098" s="82">
        <v>5188</v>
      </c>
      <c r="F1098" s="83">
        <f>(E1098/D1098)*100</f>
        <v>86.95943680858197</v>
      </c>
    </row>
    <row r="1099" spans="1:6" ht="14.25">
      <c r="A1099" s="80">
        <v>21701</v>
      </c>
      <c r="B1099" s="80" t="s">
        <v>910</v>
      </c>
      <c r="C1099" s="82">
        <f>SUM(C1100:C1105)</f>
        <v>199</v>
      </c>
      <c r="D1099" s="82">
        <f>SUM(D1100:D1105)</f>
        <v>206</v>
      </c>
      <c r="E1099" s="82">
        <v>186</v>
      </c>
      <c r="F1099" s="83">
        <f>(E1099/D1099)*100</f>
        <v>90.29126213592234</v>
      </c>
    </row>
    <row r="1100" spans="1:6" ht="14.25">
      <c r="A1100" s="80">
        <v>2170101</v>
      </c>
      <c r="B1100" s="80" t="s">
        <v>84</v>
      </c>
      <c r="C1100" s="82"/>
      <c r="D1100" s="82"/>
      <c r="E1100" s="82">
        <v>0</v>
      </c>
      <c r="F1100" s="83"/>
    </row>
    <row r="1101" spans="1:6" ht="14.25">
      <c r="A1101" s="80">
        <v>2170102</v>
      </c>
      <c r="B1101" s="80" t="s">
        <v>85</v>
      </c>
      <c r="C1101" s="82"/>
      <c r="D1101" s="82"/>
      <c r="E1101" s="82">
        <v>0</v>
      </c>
      <c r="F1101" s="83"/>
    </row>
    <row r="1102" spans="1:6" ht="14.25">
      <c r="A1102" s="80">
        <v>2170103</v>
      </c>
      <c r="B1102" s="80" t="s">
        <v>86</v>
      </c>
      <c r="C1102" s="82"/>
      <c r="D1102" s="82"/>
      <c r="E1102" s="82">
        <v>0</v>
      </c>
      <c r="F1102" s="83"/>
    </row>
    <row r="1103" spans="1:6" ht="14.25">
      <c r="A1103" s="80">
        <v>2170104</v>
      </c>
      <c r="B1103" s="80" t="s">
        <v>911</v>
      </c>
      <c r="C1103" s="82"/>
      <c r="D1103" s="82"/>
      <c r="E1103" s="82">
        <v>0</v>
      </c>
      <c r="F1103" s="83"/>
    </row>
    <row r="1104" spans="1:6" ht="14.25">
      <c r="A1104" s="80">
        <v>2170150</v>
      </c>
      <c r="B1104" s="80" t="s">
        <v>93</v>
      </c>
      <c r="C1104" s="82">
        <v>199</v>
      </c>
      <c r="D1104" s="82">
        <v>206</v>
      </c>
      <c r="E1104" s="82">
        <v>186</v>
      </c>
      <c r="F1104" s="83">
        <f>(E1104/D1104)*100</f>
        <v>90.29126213592234</v>
      </c>
    </row>
    <row r="1105" spans="1:6" ht="14.25">
      <c r="A1105" s="80">
        <v>2170199</v>
      </c>
      <c r="B1105" s="80" t="s">
        <v>912</v>
      </c>
      <c r="C1105" s="82"/>
      <c r="D1105" s="82"/>
      <c r="E1105" s="82">
        <v>0</v>
      </c>
      <c r="F1105" s="83"/>
    </row>
    <row r="1106" spans="1:6" ht="14.25">
      <c r="A1106" s="80">
        <v>21702</v>
      </c>
      <c r="B1106" s="80" t="s">
        <v>913</v>
      </c>
      <c r="C1106" s="82">
        <f>SUM(C1107:C1115)</f>
        <v>264</v>
      </c>
      <c r="D1106" s="82">
        <f>SUM(D1107:D1115)</f>
        <v>264</v>
      </c>
      <c r="E1106" s="82">
        <v>0</v>
      </c>
      <c r="F1106" s="83">
        <f>(E1106/D1106)*100</f>
        <v>0</v>
      </c>
    </row>
    <row r="1107" spans="1:6" ht="14.25">
      <c r="A1107" s="80">
        <v>2170201</v>
      </c>
      <c r="B1107" s="80" t="s">
        <v>914</v>
      </c>
      <c r="C1107" s="82"/>
      <c r="D1107" s="82"/>
      <c r="E1107" s="82">
        <v>0</v>
      </c>
      <c r="F1107" s="83"/>
    </row>
    <row r="1108" spans="1:6" ht="14.25">
      <c r="A1108" s="80">
        <v>2170202</v>
      </c>
      <c r="B1108" s="80" t="s">
        <v>915</v>
      </c>
      <c r="C1108" s="82"/>
      <c r="D1108" s="82"/>
      <c r="E1108" s="82">
        <v>0</v>
      </c>
      <c r="F1108" s="83"/>
    </row>
    <row r="1109" spans="1:6" ht="14.25">
      <c r="A1109" s="80">
        <v>2170203</v>
      </c>
      <c r="B1109" s="80" t="s">
        <v>916</v>
      </c>
      <c r="C1109" s="82"/>
      <c r="D1109" s="82"/>
      <c r="E1109" s="82">
        <v>0</v>
      </c>
      <c r="F1109" s="83"/>
    </row>
    <row r="1110" spans="1:6" ht="14.25">
      <c r="A1110" s="80">
        <v>2170204</v>
      </c>
      <c r="B1110" s="80" t="s">
        <v>917</v>
      </c>
      <c r="C1110" s="82"/>
      <c r="D1110" s="82"/>
      <c r="E1110" s="82">
        <v>0</v>
      </c>
      <c r="F1110" s="83"/>
    </row>
    <row r="1111" spans="1:6" ht="14.25">
      <c r="A1111" s="80">
        <v>2170205</v>
      </c>
      <c r="B1111" s="80" t="s">
        <v>918</v>
      </c>
      <c r="C1111" s="82"/>
      <c r="D1111" s="82"/>
      <c r="E1111" s="82">
        <v>0</v>
      </c>
      <c r="F1111" s="83"/>
    </row>
    <row r="1112" spans="1:6" ht="14.25">
      <c r="A1112" s="80">
        <v>2170206</v>
      </c>
      <c r="B1112" s="80" t="s">
        <v>919</v>
      </c>
      <c r="C1112" s="82"/>
      <c r="D1112" s="82"/>
      <c r="E1112" s="82">
        <v>0</v>
      </c>
      <c r="F1112" s="83"/>
    </row>
    <row r="1113" spans="1:6" ht="14.25">
      <c r="A1113" s="80">
        <v>2170207</v>
      </c>
      <c r="B1113" s="80" t="s">
        <v>920</v>
      </c>
      <c r="C1113" s="82"/>
      <c r="D1113" s="82"/>
      <c r="E1113" s="82">
        <v>0</v>
      </c>
      <c r="F1113" s="83"/>
    </row>
    <row r="1114" spans="1:6" ht="14.25">
      <c r="A1114" s="80">
        <v>2170208</v>
      </c>
      <c r="B1114" s="80" t="s">
        <v>921</v>
      </c>
      <c r="C1114" s="82"/>
      <c r="D1114" s="82"/>
      <c r="E1114" s="82">
        <v>0</v>
      </c>
      <c r="F1114" s="83"/>
    </row>
    <row r="1115" spans="1:6" ht="14.25">
      <c r="A1115" s="80">
        <v>2170299</v>
      </c>
      <c r="B1115" s="80" t="s">
        <v>922</v>
      </c>
      <c r="C1115" s="82">
        <v>264</v>
      </c>
      <c r="D1115" s="82">
        <v>264</v>
      </c>
      <c r="E1115" s="82">
        <v>0</v>
      </c>
      <c r="F1115" s="83">
        <f>(E1115/D1115)*100</f>
        <v>0</v>
      </c>
    </row>
    <row r="1116" spans="1:6" ht="14.25">
      <c r="A1116" s="80">
        <v>21703</v>
      </c>
      <c r="B1116" s="80" t="s">
        <v>923</v>
      </c>
      <c r="C1116" s="82">
        <f>SUM(C1117:C1121)</f>
        <v>364</v>
      </c>
      <c r="D1116" s="82">
        <f>SUM(D1117:D1121)</f>
        <v>347</v>
      </c>
      <c r="E1116" s="82">
        <v>347</v>
      </c>
      <c r="F1116" s="83">
        <f>(E1116/D1116)*100</f>
        <v>100</v>
      </c>
    </row>
    <row r="1117" spans="1:6" ht="14.25">
      <c r="A1117" s="80">
        <v>2170301</v>
      </c>
      <c r="B1117" s="80" t="s">
        <v>924</v>
      </c>
      <c r="C1117" s="82"/>
      <c r="D1117" s="82"/>
      <c r="E1117" s="82">
        <v>0</v>
      </c>
      <c r="F1117" s="83"/>
    </row>
    <row r="1118" spans="1:6" ht="14.25">
      <c r="A1118" s="80">
        <v>2170302</v>
      </c>
      <c r="B1118" s="80" t="s">
        <v>925</v>
      </c>
      <c r="C1118" s="82"/>
      <c r="D1118" s="82"/>
      <c r="E1118" s="82">
        <v>0</v>
      </c>
      <c r="F1118" s="83"/>
    </row>
    <row r="1119" spans="1:6" ht="14.25">
      <c r="A1119" s="80">
        <v>2170303</v>
      </c>
      <c r="B1119" s="80" t="s">
        <v>926</v>
      </c>
      <c r="C1119" s="82"/>
      <c r="D1119" s="82"/>
      <c r="E1119" s="82">
        <v>0</v>
      </c>
      <c r="F1119" s="83"/>
    </row>
    <row r="1120" spans="1:6" ht="14.25">
      <c r="A1120" s="80">
        <v>2170304</v>
      </c>
      <c r="B1120" s="80" t="s">
        <v>927</v>
      </c>
      <c r="C1120" s="82"/>
      <c r="D1120" s="82"/>
      <c r="E1120" s="82">
        <v>0</v>
      </c>
      <c r="F1120" s="83"/>
    </row>
    <row r="1121" spans="1:6" ht="14.25">
      <c r="A1121" s="80">
        <v>2170399</v>
      </c>
      <c r="B1121" s="80" t="s">
        <v>928</v>
      </c>
      <c r="C1121" s="82">
        <v>364</v>
      </c>
      <c r="D1121" s="82">
        <v>347</v>
      </c>
      <c r="E1121" s="82">
        <v>347</v>
      </c>
      <c r="F1121" s="83">
        <f>(E1121/D1121)*100</f>
        <v>100</v>
      </c>
    </row>
    <row r="1122" spans="1:6" ht="14.25">
      <c r="A1122" s="80">
        <v>21704</v>
      </c>
      <c r="B1122" s="80" t="s">
        <v>929</v>
      </c>
      <c r="C1122" s="82">
        <f>SUM(C1123:C1124)</f>
        <v>0</v>
      </c>
      <c r="D1122" s="82">
        <f>SUM(D1123:D1124)</f>
        <v>0</v>
      </c>
      <c r="E1122" s="82">
        <v>0</v>
      </c>
      <c r="F1122" s="83"/>
    </row>
    <row r="1123" spans="1:6" ht="14.25">
      <c r="A1123" s="80">
        <v>2170401</v>
      </c>
      <c r="B1123" s="80" t="s">
        <v>930</v>
      </c>
      <c r="C1123" s="82"/>
      <c r="D1123" s="82"/>
      <c r="E1123" s="82">
        <v>0</v>
      </c>
      <c r="F1123" s="83"/>
    </row>
    <row r="1124" spans="1:6" ht="14.25">
      <c r="A1124" s="80">
        <v>2170499</v>
      </c>
      <c r="B1124" s="80" t="s">
        <v>931</v>
      </c>
      <c r="C1124" s="82"/>
      <c r="D1124" s="82"/>
      <c r="E1124" s="82">
        <v>0</v>
      </c>
      <c r="F1124" s="83"/>
    </row>
    <row r="1125" spans="1:6" ht="14.25">
      <c r="A1125" s="80">
        <v>21799</v>
      </c>
      <c r="B1125" s="80" t="s">
        <v>932</v>
      </c>
      <c r="C1125" s="82">
        <f>C1126+C1127</f>
        <v>0</v>
      </c>
      <c r="D1125" s="82">
        <f>D1126+D1127</f>
        <v>5149</v>
      </c>
      <c r="E1125" s="82">
        <v>4655</v>
      </c>
      <c r="F1125" s="83">
        <f>(E1125/D1125)*100</f>
        <v>90.40590405904058</v>
      </c>
    </row>
    <row r="1126" spans="1:6" ht="14.25">
      <c r="A1126" s="80">
        <v>2179902</v>
      </c>
      <c r="B1126" s="80" t="s">
        <v>933</v>
      </c>
      <c r="C1126" s="82"/>
      <c r="D1126" s="82"/>
      <c r="E1126" s="82">
        <v>0</v>
      </c>
      <c r="F1126" s="83"/>
    </row>
    <row r="1127" spans="1:6" ht="14.25">
      <c r="A1127" s="80">
        <v>2179999</v>
      </c>
      <c r="B1127" s="80" t="s">
        <v>934</v>
      </c>
      <c r="C1127" s="82"/>
      <c r="D1127" s="82">
        <v>5149</v>
      </c>
      <c r="E1127" s="82">
        <v>4655</v>
      </c>
      <c r="F1127" s="83">
        <f>(E1127/D1127)*100</f>
        <v>90.40590405904058</v>
      </c>
    </row>
    <row r="1128" spans="1:6" ht="14.25">
      <c r="A1128" s="80">
        <v>219</v>
      </c>
      <c r="B1128" s="80" t="s">
        <v>935</v>
      </c>
      <c r="C1128" s="82">
        <f>SUM(C1129:C1137)</f>
        <v>1718</v>
      </c>
      <c r="D1128" s="82">
        <f>SUM(D1129:D1137)</f>
        <v>1718</v>
      </c>
      <c r="E1128" s="82">
        <v>1718</v>
      </c>
      <c r="F1128" s="83">
        <f>(E1128/D1128)*100</f>
        <v>100</v>
      </c>
    </row>
    <row r="1129" spans="1:6" ht="14.25">
      <c r="A1129" s="80">
        <v>21901</v>
      </c>
      <c r="B1129" s="80" t="s">
        <v>936</v>
      </c>
      <c r="C1129" s="82">
        <v>1718</v>
      </c>
      <c r="D1129" s="82">
        <v>1718</v>
      </c>
      <c r="E1129" s="82">
        <v>1718</v>
      </c>
      <c r="F1129" s="83">
        <f>(E1129/D1129)*100</f>
        <v>100</v>
      </c>
    </row>
    <row r="1130" spans="1:6" ht="14.25">
      <c r="A1130" s="80">
        <v>21902</v>
      </c>
      <c r="B1130" s="80" t="s">
        <v>937</v>
      </c>
      <c r="C1130" s="82"/>
      <c r="D1130" s="82"/>
      <c r="E1130" s="82">
        <v>0</v>
      </c>
      <c r="F1130" s="83"/>
    </row>
    <row r="1131" spans="1:6" ht="14.25">
      <c r="A1131" s="80">
        <v>21903</v>
      </c>
      <c r="B1131" s="80" t="s">
        <v>938</v>
      </c>
      <c r="C1131" s="82"/>
      <c r="D1131" s="82"/>
      <c r="E1131" s="82">
        <v>0</v>
      </c>
      <c r="F1131" s="83"/>
    </row>
    <row r="1132" spans="1:6" ht="14.25">
      <c r="A1132" s="80">
        <v>21904</v>
      </c>
      <c r="B1132" s="80" t="s">
        <v>939</v>
      </c>
      <c r="C1132" s="82"/>
      <c r="D1132" s="82"/>
      <c r="E1132" s="82">
        <v>0</v>
      </c>
      <c r="F1132" s="83"/>
    </row>
    <row r="1133" spans="1:6" ht="14.25">
      <c r="A1133" s="80">
        <v>21905</v>
      </c>
      <c r="B1133" s="80" t="s">
        <v>940</v>
      </c>
      <c r="C1133" s="82"/>
      <c r="D1133" s="82"/>
      <c r="E1133" s="82">
        <v>0</v>
      </c>
      <c r="F1133" s="83"/>
    </row>
    <row r="1134" spans="1:6" ht="14.25">
      <c r="A1134" s="80">
        <v>21906</v>
      </c>
      <c r="B1134" s="80" t="s">
        <v>716</v>
      </c>
      <c r="C1134" s="82"/>
      <c r="D1134" s="82"/>
      <c r="E1134" s="82">
        <v>0</v>
      </c>
      <c r="F1134" s="83"/>
    </row>
    <row r="1135" spans="1:6" ht="14.25">
      <c r="A1135" s="80">
        <v>21907</v>
      </c>
      <c r="B1135" s="80" t="s">
        <v>941</v>
      </c>
      <c r="C1135" s="82"/>
      <c r="D1135" s="82"/>
      <c r="E1135" s="82">
        <v>0</v>
      </c>
      <c r="F1135" s="83"/>
    </row>
    <row r="1136" spans="1:6" ht="14.25">
      <c r="A1136" s="80">
        <v>21908</v>
      </c>
      <c r="B1136" s="80" t="s">
        <v>942</v>
      </c>
      <c r="C1136" s="82"/>
      <c r="D1136" s="82"/>
      <c r="E1136" s="82">
        <v>0</v>
      </c>
      <c r="F1136" s="83"/>
    </row>
    <row r="1137" spans="1:6" ht="14.25">
      <c r="A1137" s="80">
        <v>21999</v>
      </c>
      <c r="B1137" s="80" t="s">
        <v>943</v>
      </c>
      <c r="C1137" s="82"/>
      <c r="D1137" s="82"/>
      <c r="E1137" s="82">
        <v>0</v>
      </c>
      <c r="F1137" s="83"/>
    </row>
    <row r="1138" spans="1:6" ht="14.25">
      <c r="A1138" s="80">
        <v>220</v>
      </c>
      <c r="B1138" s="80" t="s">
        <v>944</v>
      </c>
      <c r="C1138" s="82">
        <f>C1139+C1166+C1181</f>
        <v>8396</v>
      </c>
      <c r="D1138" s="82">
        <f>D1139+D1166+D1181</f>
        <v>7247</v>
      </c>
      <c r="E1138" s="82">
        <v>6854</v>
      </c>
      <c r="F1138" s="83">
        <f>(E1138/D1138)*100</f>
        <v>94.57706637229198</v>
      </c>
    </row>
    <row r="1139" spans="1:6" ht="14.25">
      <c r="A1139" s="80">
        <v>22001</v>
      </c>
      <c r="B1139" s="80" t="s">
        <v>945</v>
      </c>
      <c r="C1139" s="82">
        <f>SUM(C1140:C1165)</f>
        <v>7506</v>
      </c>
      <c r="D1139" s="82">
        <f>SUM(D1140:D1165)</f>
        <v>6542</v>
      </c>
      <c r="E1139" s="82">
        <v>6282</v>
      </c>
      <c r="F1139" s="83">
        <f>(E1139/D1139)*100</f>
        <v>96.02568022011617</v>
      </c>
    </row>
    <row r="1140" spans="1:6" ht="14.25">
      <c r="A1140" s="80">
        <v>2200101</v>
      </c>
      <c r="B1140" s="80" t="s">
        <v>84</v>
      </c>
      <c r="C1140" s="82">
        <v>2039</v>
      </c>
      <c r="D1140" s="82">
        <v>2150</v>
      </c>
      <c r="E1140" s="82">
        <v>2158</v>
      </c>
      <c r="F1140" s="83">
        <f>(E1140/D1140)*100</f>
        <v>100.3720930232558</v>
      </c>
    </row>
    <row r="1141" spans="1:6" ht="14.25">
      <c r="A1141" s="80">
        <v>2200102</v>
      </c>
      <c r="B1141" s="80" t="s">
        <v>85</v>
      </c>
      <c r="C1141" s="82">
        <v>1248</v>
      </c>
      <c r="D1141" s="82">
        <v>1270</v>
      </c>
      <c r="E1141" s="82">
        <v>1190</v>
      </c>
      <c r="F1141" s="83">
        <f>(E1141/D1141)*100</f>
        <v>93.7007874015748</v>
      </c>
    </row>
    <row r="1142" spans="1:6" ht="14.25">
      <c r="A1142" s="80">
        <v>2200103</v>
      </c>
      <c r="B1142" s="80" t="s">
        <v>86</v>
      </c>
      <c r="C1142" s="82"/>
      <c r="D1142" s="82"/>
      <c r="E1142" s="82">
        <v>0</v>
      </c>
      <c r="F1142" s="83"/>
    </row>
    <row r="1143" spans="1:6" ht="14.25">
      <c r="A1143" s="80">
        <v>2200104</v>
      </c>
      <c r="B1143" s="80" t="s">
        <v>946</v>
      </c>
      <c r="C1143" s="82"/>
      <c r="D1143" s="82"/>
      <c r="E1143" s="82">
        <v>0</v>
      </c>
      <c r="F1143" s="83"/>
    </row>
    <row r="1144" spans="1:6" ht="14.25">
      <c r="A1144" s="80">
        <v>2200106</v>
      </c>
      <c r="B1144" s="80" t="s">
        <v>947</v>
      </c>
      <c r="C1144" s="82">
        <v>1399</v>
      </c>
      <c r="D1144" s="82">
        <v>538</v>
      </c>
      <c r="E1144" s="82">
        <v>457</v>
      </c>
      <c r="F1144" s="83">
        <f>(E1144/D1144)*100</f>
        <v>84.94423791821562</v>
      </c>
    </row>
    <row r="1145" spans="1:6" ht="14.25">
      <c r="A1145" s="80">
        <v>2200107</v>
      </c>
      <c r="B1145" s="80" t="s">
        <v>948</v>
      </c>
      <c r="C1145" s="82"/>
      <c r="D1145" s="82"/>
      <c r="E1145" s="82">
        <v>0</v>
      </c>
      <c r="F1145" s="83"/>
    </row>
    <row r="1146" spans="1:6" ht="14.25">
      <c r="A1146" s="80">
        <v>2200108</v>
      </c>
      <c r="B1146" s="80" t="s">
        <v>949</v>
      </c>
      <c r="C1146" s="82"/>
      <c r="D1146" s="82"/>
      <c r="E1146" s="82">
        <v>0</v>
      </c>
      <c r="F1146" s="83"/>
    </row>
    <row r="1147" spans="1:6" ht="14.25">
      <c r="A1147" s="80">
        <v>2200109</v>
      </c>
      <c r="B1147" s="80" t="s">
        <v>950</v>
      </c>
      <c r="C1147" s="82"/>
      <c r="D1147" s="82"/>
      <c r="E1147" s="82">
        <v>0</v>
      </c>
      <c r="F1147" s="83"/>
    </row>
    <row r="1148" spans="1:6" ht="14.25">
      <c r="A1148" s="80">
        <v>2200112</v>
      </c>
      <c r="B1148" s="80" t="s">
        <v>951</v>
      </c>
      <c r="C1148" s="82"/>
      <c r="D1148" s="82"/>
      <c r="E1148" s="82">
        <v>0</v>
      </c>
      <c r="F1148" s="83"/>
    </row>
    <row r="1149" spans="1:6" ht="14.25">
      <c r="A1149" s="80">
        <v>2200113</v>
      </c>
      <c r="B1149" s="80" t="s">
        <v>952</v>
      </c>
      <c r="C1149" s="82"/>
      <c r="D1149" s="82"/>
      <c r="E1149" s="82">
        <v>0</v>
      </c>
      <c r="F1149" s="83"/>
    </row>
    <row r="1150" spans="1:6" ht="14.25">
      <c r="A1150" s="80">
        <v>2200114</v>
      </c>
      <c r="B1150" s="80" t="s">
        <v>953</v>
      </c>
      <c r="C1150" s="82"/>
      <c r="D1150" s="82">
        <v>25</v>
      </c>
      <c r="E1150" s="82">
        <v>0</v>
      </c>
      <c r="F1150" s="83">
        <f>(E1150/D1150)*100</f>
        <v>0</v>
      </c>
    </row>
    <row r="1151" spans="1:6" ht="14.25">
      <c r="A1151" s="80">
        <v>2200115</v>
      </c>
      <c r="B1151" s="80" t="s">
        <v>954</v>
      </c>
      <c r="C1151" s="82"/>
      <c r="D1151" s="82"/>
      <c r="E1151" s="82">
        <v>0</v>
      </c>
      <c r="F1151" s="83"/>
    </row>
    <row r="1152" spans="1:6" ht="14.25">
      <c r="A1152" s="80">
        <v>2200116</v>
      </c>
      <c r="B1152" s="80" t="s">
        <v>955</v>
      </c>
      <c r="C1152" s="82"/>
      <c r="D1152" s="82"/>
      <c r="E1152" s="82">
        <v>0</v>
      </c>
      <c r="F1152" s="83"/>
    </row>
    <row r="1153" spans="1:6" ht="14.25">
      <c r="A1153" s="80">
        <v>2200119</v>
      </c>
      <c r="B1153" s="80" t="s">
        <v>956</v>
      </c>
      <c r="C1153" s="82"/>
      <c r="D1153" s="82"/>
      <c r="E1153" s="82">
        <v>0</v>
      </c>
      <c r="F1153" s="83"/>
    </row>
    <row r="1154" spans="1:6" ht="14.25">
      <c r="A1154" s="80">
        <v>2200120</v>
      </c>
      <c r="B1154" s="80" t="s">
        <v>957</v>
      </c>
      <c r="C1154" s="82">
        <v>14</v>
      </c>
      <c r="D1154" s="82">
        <v>17</v>
      </c>
      <c r="E1154" s="82">
        <v>17</v>
      </c>
      <c r="F1154" s="83">
        <f>(E1154/D1154)*100</f>
        <v>100</v>
      </c>
    </row>
    <row r="1155" spans="1:6" ht="14.25">
      <c r="A1155" s="80">
        <v>2200121</v>
      </c>
      <c r="B1155" s="80" t="s">
        <v>958</v>
      </c>
      <c r="C1155" s="82"/>
      <c r="D1155" s="82"/>
      <c r="E1155" s="82">
        <v>0</v>
      </c>
      <c r="F1155" s="83"/>
    </row>
    <row r="1156" spans="1:6" ht="14.25">
      <c r="A1156" s="80">
        <v>2200122</v>
      </c>
      <c r="B1156" s="80" t="s">
        <v>959</v>
      </c>
      <c r="C1156" s="82"/>
      <c r="D1156" s="82"/>
      <c r="E1156" s="82">
        <v>0</v>
      </c>
      <c r="F1156" s="83"/>
    </row>
    <row r="1157" spans="1:6" ht="14.25">
      <c r="A1157" s="80">
        <v>2200123</v>
      </c>
      <c r="B1157" s="80" t="s">
        <v>960</v>
      </c>
      <c r="C1157" s="82"/>
      <c r="D1157" s="82"/>
      <c r="E1157" s="82">
        <v>0</v>
      </c>
      <c r="F1157" s="83"/>
    </row>
    <row r="1158" spans="1:6" ht="14.25">
      <c r="A1158" s="80">
        <v>2200124</v>
      </c>
      <c r="B1158" s="80" t="s">
        <v>961</v>
      </c>
      <c r="C1158" s="82"/>
      <c r="D1158" s="82"/>
      <c r="E1158" s="82">
        <v>0</v>
      </c>
      <c r="F1158" s="83"/>
    </row>
    <row r="1159" spans="1:6" ht="14.25">
      <c r="A1159" s="80">
        <v>2200125</v>
      </c>
      <c r="B1159" s="80" t="s">
        <v>962</v>
      </c>
      <c r="C1159" s="82"/>
      <c r="D1159" s="82"/>
      <c r="E1159" s="82">
        <v>0</v>
      </c>
      <c r="F1159" s="83"/>
    </row>
    <row r="1160" spans="1:6" ht="14.25">
      <c r="A1160" s="80">
        <v>2200126</v>
      </c>
      <c r="B1160" s="80" t="s">
        <v>963</v>
      </c>
      <c r="C1160" s="82"/>
      <c r="D1160" s="82"/>
      <c r="E1160" s="82">
        <v>0</v>
      </c>
      <c r="F1160" s="83"/>
    </row>
    <row r="1161" spans="1:6" ht="14.25">
      <c r="A1161" s="80">
        <v>2200127</v>
      </c>
      <c r="B1161" s="80" t="s">
        <v>964</v>
      </c>
      <c r="C1161" s="82"/>
      <c r="D1161" s="82"/>
      <c r="E1161" s="82">
        <v>0</v>
      </c>
      <c r="F1161" s="83"/>
    </row>
    <row r="1162" spans="1:6" ht="14.25">
      <c r="A1162" s="80">
        <v>2200128</v>
      </c>
      <c r="B1162" s="80" t="s">
        <v>965</v>
      </c>
      <c r="C1162" s="82"/>
      <c r="D1162" s="82"/>
      <c r="E1162" s="82">
        <v>0</v>
      </c>
      <c r="F1162" s="83"/>
    </row>
    <row r="1163" spans="1:6" ht="14.25">
      <c r="A1163" s="80">
        <v>2200129</v>
      </c>
      <c r="B1163" s="80" t="s">
        <v>966</v>
      </c>
      <c r="C1163" s="82">
        <v>2</v>
      </c>
      <c r="D1163" s="82"/>
      <c r="E1163" s="82">
        <v>0</v>
      </c>
      <c r="F1163" s="83"/>
    </row>
    <row r="1164" spans="1:6" ht="14.25">
      <c r="A1164" s="80">
        <v>2200150</v>
      </c>
      <c r="B1164" s="80" t="s">
        <v>93</v>
      </c>
      <c r="C1164" s="82">
        <v>2509</v>
      </c>
      <c r="D1164" s="82">
        <v>2521</v>
      </c>
      <c r="E1164" s="82">
        <v>2440</v>
      </c>
      <c r="F1164" s="83">
        <f>(E1164/D1164)*100</f>
        <v>96.7869892899643</v>
      </c>
    </row>
    <row r="1165" spans="1:6" ht="14.25">
      <c r="A1165" s="80">
        <v>2200199</v>
      </c>
      <c r="B1165" s="80" t="s">
        <v>967</v>
      </c>
      <c r="C1165" s="82">
        <v>295</v>
      </c>
      <c r="D1165" s="82">
        <v>21</v>
      </c>
      <c r="E1165" s="82">
        <v>20</v>
      </c>
      <c r="F1165" s="83">
        <f>(E1165/D1165)*100</f>
        <v>95.23809523809523</v>
      </c>
    </row>
    <row r="1166" spans="1:6" ht="14.25">
      <c r="A1166" s="80">
        <v>22005</v>
      </c>
      <c r="B1166" s="80" t="s">
        <v>968</v>
      </c>
      <c r="C1166" s="82">
        <f>SUM(C1167:C1180)</f>
        <v>615</v>
      </c>
      <c r="D1166" s="82">
        <f>SUM(D1167:D1180)</f>
        <v>606</v>
      </c>
      <c r="E1166" s="82">
        <v>572</v>
      </c>
      <c r="F1166" s="83">
        <f>(E1166/D1166)*100</f>
        <v>94.38943894389439</v>
      </c>
    </row>
    <row r="1167" spans="1:6" ht="14.25">
      <c r="A1167" s="80">
        <v>2200501</v>
      </c>
      <c r="B1167" s="80" t="s">
        <v>84</v>
      </c>
      <c r="C1167" s="82">
        <v>82</v>
      </c>
      <c r="D1167" s="82">
        <v>69</v>
      </c>
      <c r="E1167" s="82">
        <v>51</v>
      </c>
      <c r="F1167" s="83">
        <f>(E1167/D1167)*100</f>
        <v>73.91304347826086</v>
      </c>
    </row>
    <row r="1168" spans="1:6" ht="14.25">
      <c r="A1168" s="80">
        <v>2200502</v>
      </c>
      <c r="B1168" s="80" t="s">
        <v>85</v>
      </c>
      <c r="C1168" s="82"/>
      <c r="D1168" s="82"/>
      <c r="E1168" s="82">
        <v>0</v>
      </c>
      <c r="F1168" s="83"/>
    </row>
    <row r="1169" spans="1:6" ht="14.25">
      <c r="A1169" s="80">
        <v>2200503</v>
      </c>
      <c r="B1169" s="80" t="s">
        <v>86</v>
      </c>
      <c r="C1169" s="82"/>
      <c r="D1169" s="82"/>
      <c r="E1169" s="82">
        <v>0</v>
      </c>
      <c r="F1169" s="83"/>
    </row>
    <row r="1170" spans="1:6" ht="14.25">
      <c r="A1170" s="80">
        <v>2200504</v>
      </c>
      <c r="B1170" s="80" t="s">
        <v>969</v>
      </c>
      <c r="C1170" s="82">
        <v>145</v>
      </c>
      <c r="D1170" s="82">
        <v>151</v>
      </c>
      <c r="E1170" s="82">
        <v>146</v>
      </c>
      <c r="F1170" s="83">
        <f>(E1170/D1170)*100</f>
        <v>96.68874172185431</v>
      </c>
    </row>
    <row r="1171" spans="1:6" ht="14.25">
      <c r="A1171" s="80">
        <v>2200506</v>
      </c>
      <c r="B1171" s="80" t="s">
        <v>970</v>
      </c>
      <c r="C1171" s="82"/>
      <c r="D1171" s="82"/>
      <c r="E1171" s="82">
        <v>0</v>
      </c>
      <c r="F1171" s="83"/>
    </row>
    <row r="1172" spans="1:6" ht="14.25">
      <c r="A1172" s="80">
        <v>2200507</v>
      </c>
      <c r="B1172" s="80" t="s">
        <v>971</v>
      </c>
      <c r="C1172" s="82"/>
      <c r="D1172" s="82"/>
      <c r="E1172" s="82">
        <v>0</v>
      </c>
      <c r="F1172" s="83"/>
    </row>
    <row r="1173" spans="1:6" ht="14.25">
      <c r="A1173" s="80">
        <v>2200508</v>
      </c>
      <c r="B1173" s="80" t="s">
        <v>972</v>
      </c>
      <c r="C1173" s="82"/>
      <c r="D1173" s="82"/>
      <c r="E1173" s="82">
        <v>0</v>
      </c>
      <c r="F1173" s="83"/>
    </row>
    <row r="1174" spans="1:6" ht="14.25">
      <c r="A1174" s="80">
        <v>2200509</v>
      </c>
      <c r="B1174" s="80" t="s">
        <v>973</v>
      </c>
      <c r="C1174" s="82">
        <v>15</v>
      </c>
      <c r="D1174" s="82">
        <v>1</v>
      </c>
      <c r="E1174" s="82">
        <v>0</v>
      </c>
      <c r="F1174" s="83">
        <f>(E1174/D1174)*100</f>
        <v>0</v>
      </c>
    </row>
    <row r="1175" spans="1:6" ht="14.25">
      <c r="A1175" s="80">
        <v>2200510</v>
      </c>
      <c r="B1175" s="80" t="s">
        <v>974</v>
      </c>
      <c r="C1175" s="82"/>
      <c r="D1175" s="82"/>
      <c r="E1175" s="82">
        <v>0</v>
      </c>
      <c r="F1175" s="83"/>
    </row>
    <row r="1176" spans="1:6" ht="14.25">
      <c r="A1176" s="80">
        <v>2200511</v>
      </c>
      <c r="B1176" s="80" t="s">
        <v>975</v>
      </c>
      <c r="C1176" s="82"/>
      <c r="D1176" s="82"/>
      <c r="E1176" s="82">
        <v>0</v>
      </c>
      <c r="F1176" s="83"/>
    </row>
    <row r="1177" spans="1:6" ht="14.25">
      <c r="A1177" s="80">
        <v>2200512</v>
      </c>
      <c r="B1177" s="80" t="s">
        <v>976</v>
      </c>
      <c r="C1177" s="82"/>
      <c r="D1177" s="82"/>
      <c r="E1177" s="82">
        <v>0</v>
      </c>
      <c r="F1177" s="83"/>
    </row>
    <row r="1178" spans="1:6" ht="14.25">
      <c r="A1178" s="80">
        <v>2200513</v>
      </c>
      <c r="B1178" s="80" t="s">
        <v>977</v>
      </c>
      <c r="C1178" s="82"/>
      <c r="D1178" s="82"/>
      <c r="E1178" s="82">
        <v>0</v>
      </c>
      <c r="F1178" s="83"/>
    </row>
    <row r="1179" spans="1:6" ht="14.25">
      <c r="A1179" s="80">
        <v>2200514</v>
      </c>
      <c r="B1179" s="80" t="s">
        <v>978</v>
      </c>
      <c r="C1179" s="82"/>
      <c r="D1179" s="82"/>
      <c r="E1179" s="82">
        <v>0</v>
      </c>
      <c r="F1179" s="83"/>
    </row>
    <row r="1180" spans="1:6" ht="14.25">
      <c r="A1180" s="80">
        <v>2200599</v>
      </c>
      <c r="B1180" s="80" t="s">
        <v>979</v>
      </c>
      <c r="C1180" s="82">
        <v>373</v>
      </c>
      <c r="D1180" s="82">
        <v>385</v>
      </c>
      <c r="E1180" s="82">
        <v>375</v>
      </c>
      <c r="F1180" s="83">
        <f>(E1180/D1180)*100</f>
        <v>97.40259740259741</v>
      </c>
    </row>
    <row r="1181" spans="1:6" ht="14.25">
      <c r="A1181" s="80">
        <v>22099</v>
      </c>
      <c r="B1181" s="80" t="s">
        <v>980</v>
      </c>
      <c r="C1181" s="82">
        <f>C1182</f>
        <v>275</v>
      </c>
      <c r="D1181" s="82">
        <f>D1182</f>
        <v>99</v>
      </c>
      <c r="E1181" s="82">
        <v>0</v>
      </c>
      <c r="F1181" s="83">
        <f>(E1181/D1181)*100</f>
        <v>0</v>
      </c>
    </row>
    <row r="1182" spans="1:6" ht="14.25">
      <c r="A1182" s="80">
        <v>2209999</v>
      </c>
      <c r="B1182" s="80" t="s">
        <v>981</v>
      </c>
      <c r="C1182" s="82">
        <v>275</v>
      </c>
      <c r="D1182" s="82">
        <v>99</v>
      </c>
      <c r="E1182" s="82">
        <v>0</v>
      </c>
      <c r="F1182" s="83">
        <f>(E1182/D1182)*100</f>
        <v>0</v>
      </c>
    </row>
    <row r="1183" spans="1:6" ht="14.25">
      <c r="A1183" s="80">
        <v>221</v>
      </c>
      <c r="B1183" s="80" t="s">
        <v>982</v>
      </c>
      <c r="C1183" s="82">
        <f>SUM(C1184,C1195,C1199)</f>
        <v>34414</v>
      </c>
      <c r="D1183" s="82">
        <f>SUM(D1184,D1195,D1199)</f>
        <v>34830</v>
      </c>
      <c r="E1183" s="82">
        <v>28995</v>
      </c>
      <c r="F1183" s="83">
        <f>(E1183/D1183)*100</f>
        <v>83.24720068906115</v>
      </c>
    </row>
    <row r="1184" spans="1:6" ht="14.25">
      <c r="A1184" s="80">
        <v>22101</v>
      </c>
      <c r="B1184" s="80" t="s">
        <v>983</v>
      </c>
      <c r="C1184" s="82">
        <f>SUM(C1185:C1194)</f>
        <v>9520</v>
      </c>
      <c r="D1184" s="82">
        <f>SUM(D1185:D1194)</f>
        <v>8792</v>
      </c>
      <c r="E1184" s="82">
        <v>3674</v>
      </c>
      <c r="F1184" s="83">
        <f>(E1184/D1184)*100</f>
        <v>41.78798908098271</v>
      </c>
    </row>
    <row r="1185" spans="1:6" ht="14.25">
      <c r="A1185" s="80">
        <v>2210101</v>
      </c>
      <c r="B1185" s="80" t="s">
        <v>984</v>
      </c>
      <c r="C1185" s="82"/>
      <c r="D1185" s="82"/>
      <c r="E1185" s="82">
        <v>0</v>
      </c>
      <c r="F1185" s="83"/>
    </row>
    <row r="1186" spans="1:6" ht="14.25">
      <c r="A1186" s="80">
        <v>2210102</v>
      </c>
      <c r="B1186" s="80" t="s">
        <v>985</v>
      </c>
      <c r="C1186" s="82"/>
      <c r="D1186" s="82"/>
      <c r="E1186" s="82">
        <v>0</v>
      </c>
      <c r="F1186" s="83"/>
    </row>
    <row r="1187" spans="1:6" ht="14.25">
      <c r="A1187" s="80">
        <v>2210103</v>
      </c>
      <c r="B1187" s="80" t="s">
        <v>986</v>
      </c>
      <c r="C1187" s="82">
        <v>1265</v>
      </c>
      <c r="D1187" s="82">
        <v>763</v>
      </c>
      <c r="E1187" s="82">
        <v>763</v>
      </c>
      <c r="F1187" s="83">
        <f>(E1187/D1187)*100</f>
        <v>100</v>
      </c>
    </row>
    <row r="1188" spans="1:6" ht="14.25">
      <c r="A1188" s="80">
        <v>2210104</v>
      </c>
      <c r="B1188" s="80" t="s">
        <v>987</v>
      </c>
      <c r="C1188" s="82"/>
      <c r="D1188" s="82"/>
      <c r="E1188" s="82">
        <v>0</v>
      </c>
      <c r="F1188" s="83"/>
    </row>
    <row r="1189" spans="1:6" ht="14.25">
      <c r="A1189" s="80">
        <v>2210105</v>
      </c>
      <c r="B1189" s="80" t="s">
        <v>988</v>
      </c>
      <c r="C1189" s="82">
        <v>3</v>
      </c>
      <c r="D1189" s="82">
        <v>30</v>
      </c>
      <c r="E1189" s="82">
        <v>0</v>
      </c>
      <c r="F1189" s="83">
        <f>(E1189/D1189)*100</f>
        <v>0</v>
      </c>
    </row>
    <row r="1190" spans="1:6" ht="14.25">
      <c r="A1190" s="80">
        <v>2210106</v>
      </c>
      <c r="B1190" s="80" t="s">
        <v>989</v>
      </c>
      <c r="C1190" s="82">
        <v>845</v>
      </c>
      <c r="D1190" s="82">
        <v>591</v>
      </c>
      <c r="E1190" s="82">
        <v>533</v>
      </c>
      <c r="F1190" s="83">
        <f>(E1190/D1190)*100</f>
        <v>90.18612521150592</v>
      </c>
    </row>
    <row r="1191" spans="1:6" ht="14.25">
      <c r="A1191" s="80">
        <v>2210107</v>
      </c>
      <c r="B1191" s="80" t="s">
        <v>990</v>
      </c>
      <c r="C1191" s="82">
        <v>132</v>
      </c>
      <c r="D1191" s="82">
        <v>214</v>
      </c>
      <c r="E1191" s="82">
        <v>214</v>
      </c>
      <c r="F1191" s="83">
        <f>(E1191/D1191)*100</f>
        <v>100</v>
      </c>
    </row>
    <row r="1192" spans="1:6" ht="14.25">
      <c r="A1192" s="80">
        <v>2210108</v>
      </c>
      <c r="B1192" s="80" t="s">
        <v>991</v>
      </c>
      <c r="C1192" s="82">
        <v>1469</v>
      </c>
      <c r="D1192" s="82">
        <v>1966</v>
      </c>
      <c r="E1192" s="82">
        <v>1882</v>
      </c>
      <c r="F1192" s="83">
        <f>(E1192/D1192)*100</f>
        <v>95.72736520854527</v>
      </c>
    </row>
    <row r="1193" spans="1:6" ht="14.25">
      <c r="A1193" s="80">
        <v>2210109</v>
      </c>
      <c r="B1193" s="80" t="s">
        <v>992</v>
      </c>
      <c r="C1193" s="82">
        <v>5806</v>
      </c>
      <c r="D1193" s="82">
        <v>5228</v>
      </c>
      <c r="E1193" s="82">
        <v>282</v>
      </c>
      <c r="F1193" s="83">
        <f>(E1193/D1193)*100</f>
        <v>5.3940321346595255</v>
      </c>
    </row>
    <row r="1194" spans="1:6" ht="14.25">
      <c r="A1194" s="80">
        <v>2210199</v>
      </c>
      <c r="B1194" s="80" t="s">
        <v>993</v>
      </c>
      <c r="C1194" s="82"/>
      <c r="D1194" s="82"/>
      <c r="E1194" s="82">
        <v>0</v>
      </c>
      <c r="F1194" s="83"/>
    </row>
    <row r="1195" spans="1:6" ht="14.25">
      <c r="A1195" s="80">
        <v>22102</v>
      </c>
      <c r="B1195" s="80" t="s">
        <v>994</v>
      </c>
      <c r="C1195" s="82">
        <f>SUM(C1196:C1198)</f>
        <v>22454</v>
      </c>
      <c r="D1195" s="82">
        <f>SUM(D1196:D1198)</f>
        <v>22891</v>
      </c>
      <c r="E1195" s="82">
        <v>22474</v>
      </c>
      <c r="F1195" s="83">
        <f>(E1195/D1195)*100</f>
        <v>98.17832335852519</v>
      </c>
    </row>
    <row r="1196" spans="1:6" ht="14.25">
      <c r="A1196" s="80">
        <v>2210201</v>
      </c>
      <c r="B1196" s="80" t="s">
        <v>995</v>
      </c>
      <c r="C1196" s="82">
        <v>21289</v>
      </c>
      <c r="D1196" s="82">
        <v>21683</v>
      </c>
      <c r="E1196" s="82">
        <v>21293</v>
      </c>
      <c r="F1196" s="83">
        <f>(E1196/D1196)*100</f>
        <v>98.20135590093622</v>
      </c>
    </row>
    <row r="1197" spans="1:6" ht="14.25">
      <c r="A1197" s="80">
        <v>2210202</v>
      </c>
      <c r="B1197" s="80" t="s">
        <v>996</v>
      </c>
      <c r="C1197" s="82"/>
      <c r="D1197" s="82"/>
      <c r="E1197" s="82">
        <v>0</v>
      </c>
      <c r="F1197" s="83"/>
    </row>
    <row r="1198" spans="1:6" ht="14.25">
      <c r="A1198" s="80">
        <v>2210203</v>
      </c>
      <c r="B1198" s="80" t="s">
        <v>997</v>
      </c>
      <c r="C1198" s="82">
        <v>1165</v>
      </c>
      <c r="D1198" s="82">
        <v>1208</v>
      </c>
      <c r="E1198" s="82">
        <v>1181</v>
      </c>
      <c r="F1198" s="83">
        <f>(E1198/D1198)*100</f>
        <v>97.76490066225165</v>
      </c>
    </row>
    <row r="1199" spans="1:6" ht="14.25">
      <c r="A1199" s="80">
        <v>22103</v>
      </c>
      <c r="B1199" s="80" t="s">
        <v>998</v>
      </c>
      <c r="C1199" s="82">
        <f>SUM(C1200:C1202)</f>
        <v>2440</v>
      </c>
      <c r="D1199" s="82">
        <f>SUM(D1200:D1202)</f>
        <v>3147</v>
      </c>
      <c r="E1199" s="82">
        <v>2847</v>
      </c>
      <c r="F1199" s="83">
        <f>(E1199/D1199)*100</f>
        <v>90.46711153479504</v>
      </c>
    </row>
    <row r="1200" spans="1:6" ht="14.25">
      <c r="A1200" s="80">
        <v>2210301</v>
      </c>
      <c r="B1200" s="80" t="s">
        <v>999</v>
      </c>
      <c r="C1200" s="82"/>
      <c r="D1200" s="82"/>
      <c r="E1200" s="82">
        <v>0</v>
      </c>
      <c r="F1200" s="83"/>
    </row>
    <row r="1201" spans="1:6" ht="14.25">
      <c r="A1201" s="80">
        <v>2210302</v>
      </c>
      <c r="B1201" s="80" t="s">
        <v>1000</v>
      </c>
      <c r="C1201" s="82"/>
      <c r="D1201" s="82"/>
      <c r="E1201" s="82">
        <v>0</v>
      </c>
      <c r="F1201" s="83"/>
    </row>
    <row r="1202" spans="1:6" ht="14.25">
      <c r="A1202" s="80">
        <v>2210399</v>
      </c>
      <c r="B1202" s="80" t="s">
        <v>1001</v>
      </c>
      <c r="C1202" s="82">
        <v>2440</v>
      </c>
      <c r="D1202" s="82">
        <v>3147</v>
      </c>
      <c r="E1202" s="82">
        <v>2847</v>
      </c>
      <c r="F1202" s="83">
        <f>(E1202/D1202)*100</f>
        <v>90.46711153479504</v>
      </c>
    </row>
    <row r="1203" spans="1:6" ht="14.25">
      <c r="A1203" s="80">
        <v>222</v>
      </c>
      <c r="B1203" s="80" t="s">
        <v>1002</v>
      </c>
      <c r="C1203" s="82">
        <f>C1204+C1222+C1228+C1234</f>
        <v>4007</v>
      </c>
      <c r="D1203" s="82">
        <f>D1204+D1222+D1228+D1234</f>
        <v>4207</v>
      </c>
      <c r="E1203" s="82">
        <v>3527</v>
      </c>
      <c r="F1203" s="83">
        <f>(E1203/D1203)*100</f>
        <v>83.83646303779415</v>
      </c>
    </row>
    <row r="1204" spans="1:6" ht="14.25">
      <c r="A1204" s="80">
        <v>22201</v>
      </c>
      <c r="B1204" s="80" t="s">
        <v>1003</v>
      </c>
      <c r="C1204" s="82">
        <f>SUM(C1205:C1221)</f>
        <v>4007</v>
      </c>
      <c r="D1204" s="82">
        <f>SUM(D1205:D1221)</f>
        <v>4207</v>
      </c>
      <c r="E1204" s="82">
        <v>3527</v>
      </c>
      <c r="F1204" s="83">
        <f>(E1204/D1204)*100</f>
        <v>83.83646303779415</v>
      </c>
    </row>
    <row r="1205" spans="1:6" ht="14.25">
      <c r="A1205" s="80">
        <v>2220101</v>
      </c>
      <c r="B1205" s="80" t="s">
        <v>84</v>
      </c>
      <c r="C1205" s="82"/>
      <c r="D1205" s="82"/>
      <c r="E1205" s="82">
        <v>0</v>
      </c>
      <c r="F1205" s="83"/>
    </row>
    <row r="1206" spans="1:6" ht="14.25">
      <c r="A1206" s="80">
        <v>2220102</v>
      </c>
      <c r="B1206" s="80" t="s">
        <v>85</v>
      </c>
      <c r="C1206" s="82"/>
      <c r="D1206" s="82"/>
      <c r="E1206" s="82">
        <v>0</v>
      </c>
      <c r="F1206" s="83"/>
    </row>
    <row r="1207" spans="1:6" ht="14.25">
      <c r="A1207" s="80">
        <v>2220103</v>
      </c>
      <c r="B1207" s="80" t="s">
        <v>86</v>
      </c>
      <c r="C1207" s="82"/>
      <c r="D1207" s="82"/>
      <c r="E1207" s="82">
        <v>0</v>
      </c>
      <c r="F1207" s="83"/>
    </row>
    <row r="1208" spans="1:6" ht="14.25">
      <c r="A1208" s="80">
        <v>2220104</v>
      </c>
      <c r="B1208" s="80" t="s">
        <v>1004</v>
      </c>
      <c r="C1208" s="82"/>
      <c r="D1208" s="82"/>
      <c r="E1208" s="82">
        <v>0</v>
      </c>
      <c r="F1208" s="83"/>
    </row>
    <row r="1209" spans="1:6" ht="14.25">
      <c r="A1209" s="80">
        <v>2220105</v>
      </c>
      <c r="B1209" s="80" t="s">
        <v>1005</v>
      </c>
      <c r="C1209" s="82"/>
      <c r="D1209" s="82"/>
      <c r="E1209" s="82">
        <v>0</v>
      </c>
      <c r="F1209" s="83"/>
    </row>
    <row r="1210" spans="1:6" ht="14.25">
      <c r="A1210" s="80">
        <v>2220106</v>
      </c>
      <c r="B1210" s="80" t="s">
        <v>1006</v>
      </c>
      <c r="C1210" s="82"/>
      <c r="D1210" s="82"/>
      <c r="E1210" s="82">
        <v>0</v>
      </c>
      <c r="F1210" s="83"/>
    </row>
    <row r="1211" spans="1:6" ht="14.25">
      <c r="A1211" s="80">
        <v>2220107</v>
      </c>
      <c r="B1211" s="80" t="s">
        <v>1007</v>
      </c>
      <c r="C1211" s="82"/>
      <c r="D1211" s="82"/>
      <c r="E1211" s="82">
        <v>0</v>
      </c>
      <c r="F1211" s="83"/>
    </row>
    <row r="1212" spans="1:6" ht="14.25">
      <c r="A1212" s="80">
        <v>2220112</v>
      </c>
      <c r="B1212" s="80" t="s">
        <v>1008</v>
      </c>
      <c r="C1212" s="82"/>
      <c r="D1212" s="82"/>
      <c r="E1212" s="82">
        <v>91</v>
      </c>
      <c r="F1212" s="83"/>
    </row>
    <row r="1213" spans="1:6" ht="14.25">
      <c r="A1213" s="80">
        <v>2220113</v>
      </c>
      <c r="B1213" s="80" t="s">
        <v>1009</v>
      </c>
      <c r="C1213" s="82"/>
      <c r="D1213" s="82"/>
      <c r="E1213" s="82">
        <v>0</v>
      </c>
      <c r="F1213" s="83"/>
    </row>
    <row r="1214" spans="1:6" ht="14.25">
      <c r="A1214" s="80">
        <v>2220114</v>
      </c>
      <c r="B1214" s="80" t="s">
        <v>1010</v>
      </c>
      <c r="C1214" s="82"/>
      <c r="D1214" s="82"/>
      <c r="E1214" s="82">
        <v>0</v>
      </c>
      <c r="F1214" s="83"/>
    </row>
    <row r="1215" spans="1:6" ht="14.25">
      <c r="A1215" s="80">
        <v>2220115</v>
      </c>
      <c r="B1215" s="80" t="s">
        <v>1011</v>
      </c>
      <c r="C1215" s="82">
        <v>383</v>
      </c>
      <c r="D1215" s="82">
        <v>383</v>
      </c>
      <c r="E1215" s="82">
        <v>383</v>
      </c>
      <c r="F1215" s="83">
        <f>(E1215/D1215)*100</f>
        <v>100</v>
      </c>
    </row>
    <row r="1216" spans="1:6" ht="14.25">
      <c r="A1216" s="80">
        <v>2220118</v>
      </c>
      <c r="B1216" s="80" t="s">
        <v>1012</v>
      </c>
      <c r="C1216" s="82"/>
      <c r="D1216" s="82"/>
      <c r="E1216" s="82">
        <v>0</v>
      </c>
      <c r="F1216" s="83"/>
    </row>
    <row r="1217" spans="1:6" ht="14.25">
      <c r="A1217" s="80">
        <v>2220119</v>
      </c>
      <c r="B1217" s="80" t="s">
        <v>1013</v>
      </c>
      <c r="C1217" s="82"/>
      <c r="D1217" s="82"/>
      <c r="E1217" s="82">
        <v>0</v>
      </c>
      <c r="F1217" s="83"/>
    </row>
    <row r="1218" spans="1:6" ht="14.25">
      <c r="A1218" s="80">
        <v>2220120</v>
      </c>
      <c r="B1218" s="80" t="s">
        <v>1014</v>
      </c>
      <c r="C1218" s="82"/>
      <c r="D1218" s="82"/>
      <c r="E1218" s="82">
        <v>0</v>
      </c>
      <c r="F1218" s="83"/>
    </row>
    <row r="1219" spans="1:6" ht="14.25">
      <c r="A1219" s="80">
        <v>2220121</v>
      </c>
      <c r="B1219" s="80" t="s">
        <v>1015</v>
      </c>
      <c r="C1219" s="82"/>
      <c r="D1219" s="82"/>
      <c r="E1219" s="82">
        <v>0</v>
      </c>
      <c r="F1219" s="83"/>
    </row>
    <row r="1220" spans="1:6" ht="14.25">
      <c r="A1220" s="80">
        <v>2220150</v>
      </c>
      <c r="B1220" s="80" t="s">
        <v>93</v>
      </c>
      <c r="C1220" s="82"/>
      <c r="D1220" s="82"/>
      <c r="E1220" s="82">
        <v>0</v>
      </c>
      <c r="F1220" s="83"/>
    </row>
    <row r="1221" spans="1:6" ht="14.25">
      <c r="A1221" s="80">
        <v>2220199</v>
      </c>
      <c r="B1221" s="80" t="s">
        <v>1016</v>
      </c>
      <c r="C1221" s="82">
        <v>3624</v>
      </c>
      <c r="D1221" s="82">
        <v>3824</v>
      </c>
      <c r="E1221" s="82">
        <v>3053</v>
      </c>
      <c r="F1221" s="83">
        <f>(E1221/D1221)*100</f>
        <v>79.83786610878661</v>
      </c>
    </row>
    <row r="1222" spans="1:6" ht="14.25">
      <c r="A1222" s="80">
        <v>22203</v>
      </c>
      <c r="B1222" s="80" t="s">
        <v>1017</v>
      </c>
      <c r="C1222" s="82">
        <f>SUM(C1223:C1227)</f>
        <v>0</v>
      </c>
      <c r="D1222" s="82">
        <f>SUM(D1223:D1227)</f>
        <v>0</v>
      </c>
      <c r="E1222" s="82">
        <v>0</v>
      </c>
      <c r="F1222" s="83"/>
    </row>
    <row r="1223" spans="1:6" ht="14.25">
      <c r="A1223" s="80">
        <v>2220301</v>
      </c>
      <c r="B1223" s="80" t="s">
        <v>1018</v>
      </c>
      <c r="C1223" s="82"/>
      <c r="D1223" s="82"/>
      <c r="E1223" s="82">
        <v>0</v>
      </c>
      <c r="F1223" s="83"/>
    </row>
    <row r="1224" spans="1:6" ht="14.25">
      <c r="A1224" s="80">
        <v>2220303</v>
      </c>
      <c r="B1224" s="80" t="s">
        <v>1019</v>
      </c>
      <c r="C1224" s="82"/>
      <c r="D1224" s="82"/>
      <c r="E1224" s="82">
        <v>0</v>
      </c>
      <c r="F1224" s="83"/>
    </row>
    <row r="1225" spans="1:6" ht="14.25">
      <c r="A1225" s="80">
        <v>2220304</v>
      </c>
      <c r="B1225" s="80" t="s">
        <v>1020</v>
      </c>
      <c r="C1225" s="82"/>
      <c r="D1225" s="82"/>
      <c r="E1225" s="82">
        <v>0</v>
      </c>
      <c r="F1225" s="83"/>
    </row>
    <row r="1226" spans="1:6" ht="14.25">
      <c r="A1226" s="80">
        <v>2220305</v>
      </c>
      <c r="B1226" s="80" t="s">
        <v>1021</v>
      </c>
      <c r="C1226" s="82"/>
      <c r="D1226" s="82"/>
      <c r="E1226" s="82">
        <v>0</v>
      </c>
      <c r="F1226" s="83"/>
    </row>
    <row r="1227" spans="1:6" ht="14.25">
      <c r="A1227" s="80">
        <v>2220399</v>
      </c>
      <c r="B1227" s="80" t="s">
        <v>1022</v>
      </c>
      <c r="C1227" s="82"/>
      <c r="D1227" s="82"/>
      <c r="E1227" s="82">
        <v>0</v>
      </c>
      <c r="F1227" s="83"/>
    </row>
    <row r="1228" spans="1:6" ht="14.25">
      <c r="A1228" s="80">
        <v>22204</v>
      </c>
      <c r="B1228" s="80" t="s">
        <v>1023</v>
      </c>
      <c r="C1228" s="82">
        <f>SUM(C1229:C1233)</f>
        <v>0</v>
      </c>
      <c r="D1228" s="82">
        <f>SUM(D1229:D1233)</f>
        <v>0</v>
      </c>
      <c r="E1228" s="82">
        <v>0</v>
      </c>
      <c r="F1228" s="83"/>
    </row>
    <row r="1229" spans="1:6" ht="14.25">
      <c r="A1229" s="80">
        <v>2220401</v>
      </c>
      <c r="B1229" s="80" t="s">
        <v>1024</v>
      </c>
      <c r="C1229" s="82"/>
      <c r="D1229" s="82"/>
      <c r="E1229" s="82">
        <v>0</v>
      </c>
      <c r="F1229" s="83"/>
    </row>
    <row r="1230" spans="1:6" ht="14.25">
      <c r="A1230" s="80">
        <v>2220402</v>
      </c>
      <c r="B1230" s="80" t="s">
        <v>1025</v>
      </c>
      <c r="C1230" s="82"/>
      <c r="D1230" s="82"/>
      <c r="E1230" s="82">
        <v>0</v>
      </c>
      <c r="F1230" s="83"/>
    </row>
    <row r="1231" spans="1:6" ht="14.25">
      <c r="A1231" s="80">
        <v>2220403</v>
      </c>
      <c r="B1231" s="80" t="s">
        <v>1026</v>
      </c>
      <c r="C1231" s="82"/>
      <c r="D1231" s="82"/>
      <c r="E1231" s="82">
        <v>0</v>
      </c>
      <c r="F1231" s="83"/>
    </row>
    <row r="1232" spans="1:6" ht="14.25">
      <c r="A1232" s="80">
        <v>2220404</v>
      </c>
      <c r="B1232" s="80" t="s">
        <v>1027</v>
      </c>
      <c r="C1232" s="82"/>
      <c r="D1232" s="82"/>
      <c r="E1232" s="82">
        <v>0</v>
      </c>
      <c r="F1232" s="83"/>
    </row>
    <row r="1233" spans="1:6" ht="14.25">
      <c r="A1233" s="80">
        <v>2220499</v>
      </c>
      <c r="B1233" s="80" t="s">
        <v>1028</v>
      </c>
      <c r="C1233" s="82"/>
      <c r="D1233" s="82"/>
      <c r="E1233" s="82">
        <v>0</v>
      </c>
      <c r="F1233" s="83"/>
    </row>
    <row r="1234" spans="1:6" ht="14.25">
      <c r="A1234" s="80">
        <v>22205</v>
      </c>
      <c r="B1234" s="80" t="s">
        <v>1029</v>
      </c>
      <c r="C1234" s="82">
        <f>SUM(C1235:C1246)</f>
        <v>0</v>
      </c>
      <c r="D1234" s="82">
        <f>SUM(D1235:D1246)</f>
        <v>0</v>
      </c>
      <c r="E1234" s="82">
        <v>0</v>
      </c>
      <c r="F1234" s="83"/>
    </row>
    <row r="1235" spans="1:6" ht="14.25">
      <c r="A1235" s="80">
        <v>2220501</v>
      </c>
      <c r="B1235" s="80" t="s">
        <v>1030</v>
      </c>
      <c r="C1235" s="82"/>
      <c r="D1235" s="82"/>
      <c r="E1235" s="82">
        <v>0</v>
      </c>
      <c r="F1235" s="83"/>
    </row>
    <row r="1236" spans="1:6" ht="14.25">
      <c r="A1236" s="80">
        <v>2220502</v>
      </c>
      <c r="B1236" s="80" t="s">
        <v>1031</v>
      </c>
      <c r="C1236" s="82"/>
      <c r="D1236" s="82"/>
      <c r="E1236" s="82">
        <v>0</v>
      </c>
      <c r="F1236" s="83"/>
    </row>
    <row r="1237" spans="1:6" ht="14.25">
      <c r="A1237" s="80">
        <v>2220503</v>
      </c>
      <c r="B1237" s="80" t="s">
        <v>1032</v>
      </c>
      <c r="C1237" s="82"/>
      <c r="D1237" s="82"/>
      <c r="E1237" s="82">
        <v>0</v>
      </c>
      <c r="F1237" s="83"/>
    </row>
    <row r="1238" spans="1:6" ht="14.25">
      <c r="A1238" s="80">
        <v>2220504</v>
      </c>
      <c r="B1238" s="80" t="s">
        <v>1033</v>
      </c>
      <c r="C1238" s="82"/>
      <c r="D1238" s="82"/>
      <c r="E1238" s="82">
        <v>0</v>
      </c>
      <c r="F1238" s="83"/>
    </row>
    <row r="1239" spans="1:6" ht="14.25">
      <c r="A1239" s="80">
        <v>2220505</v>
      </c>
      <c r="B1239" s="80" t="s">
        <v>1034</v>
      </c>
      <c r="C1239" s="82"/>
      <c r="D1239" s="82"/>
      <c r="E1239" s="82">
        <v>0</v>
      </c>
      <c r="F1239" s="83"/>
    </row>
    <row r="1240" spans="1:6" ht="14.25">
      <c r="A1240" s="80">
        <v>2220506</v>
      </c>
      <c r="B1240" s="80" t="s">
        <v>1035</v>
      </c>
      <c r="C1240" s="82"/>
      <c r="D1240" s="82"/>
      <c r="E1240" s="82">
        <v>0</v>
      </c>
      <c r="F1240" s="83"/>
    </row>
    <row r="1241" spans="1:6" ht="14.25">
      <c r="A1241" s="80">
        <v>2220507</v>
      </c>
      <c r="B1241" s="80" t="s">
        <v>1036</v>
      </c>
      <c r="C1241" s="82"/>
      <c r="D1241" s="82"/>
      <c r="E1241" s="82">
        <v>0</v>
      </c>
      <c r="F1241" s="83"/>
    </row>
    <row r="1242" spans="1:6" ht="14.25">
      <c r="A1242" s="80">
        <v>2220508</v>
      </c>
      <c r="B1242" s="80" t="s">
        <v>1037</v>
      </c>
      <c r="C1242" s="82"/>
      <c r="D1242" s="82"/>
      <c r="E1242" s="82">
        <v>0</v>
      </c>
      <c r="F1242" s="83"/>
    </row>
    <row r="1243" spans="1:6" ht="14.25">
      <c r="A1243" s="80">
        <v>2220509</v>
      </c>
      <c r="B1243" s="80" t="s">
        <v>1038</v>
      </c>
      <c r="C1243" s="82"/>
      <c r="D1243" s="82"/>
      <c r="E1243" s="82">
        <v>0</v>
      </c>
      <c r="F1243" s="83"/>
    </row>
    <row r="1244" spans="1:6" ht="14.25">
      <c r="A1244" s="80">
        <v>2220510</v>
      </c>
      <c r="B1244" s="80" t="s">
        <v>1039</v>
      </c>
      <c r="C1244" s="82"/>
      <c r="D1244" s="82"/>
      <c r="E1244" s="82">
        <v>0</v>
      </c>
      <c r="F1244" s="83"/>
    </row>
    <row r="1245" spans="1:6" ht="14.25">
      <c r="A1245" s="80">
        <v>2220511</v>
      </c>
      <c r="B1245" s="80" t="s">
        <v>1040</v>
      </c>
      <c r="C1245" s="82"/>
      <c r="D1245" s="82"/>
      <c r="E1245" s="82">
        <v>0</v>
      </c>
      <c r="F1245" s="83"/>
    </row>
    <row r="1246" spans="1:6" ht="14.25">
      <c r="A1246" s="80">
        <v>2220599</v>
      </c>
      <c r="B1246" s="80" t="s">
        <v>1041</v>
      </c>
      <c r="C1246" s="82"/>
      <c r="D1246" s="82"/>
      <c r="E1246" s="82">
        <v>0</v>
      </c>
      <c r="F1246" s="83"/>
    </row>
    <row r="1247" spans="1:6" ht="14.25">
      <c r="A1247" s="80">
        <v>224</v>
      </c>
      <c r="B1247" s="80" t="s">
        <v>1042</v>
      </c>
      <c r="C1247" s="82">
        <f>C1248+C1259+C1265+C1273+C1286+C1290+C1294</f>
        <v>4717</v>
      </c>
      <c r="D1247" s="82">
        <f>D1248+D1259+D1265+D1273+D1286+D1290+D1294</f>
        <v>5868</v>
      </c>
      <c r="E1247" s="82">
        <v>7537</v>
      </c>
      <c r="F1247" s="83">
        <f>(E1247/D1247)*100</f>
        <v>128.44239945466938</v>
      </c>
    </row>
    <row r="1248" spans="1:6" ht="14.25">
      <c r="A1248" s="80">
        <v>22401</v>
      </c>
      <c r="B1248" s="80" t="s">
        <v>1043</v>
      </c>
      <c r="C1248" s="82">
        <f>SUM(C1249:C1258)</f>
        <v>1577</v>
      </c>
      <c r="D1248" s="82">
        <f>SUM(D1249:D1258)</f>
        <v>2505</v>
      </c>
      <c r="E1248" s="82">
        <v>2381</v>
      </c>
      <c r="F1248" s="83">
        <f>(E1248/D1248)*100</f>
        <v>95.0499001996008</v>
      </c>
    </row>
    <row r="1249" spans="1:6" ht="14.25">
      <c r="A1249" s="80">
        <v>2240101</v>
      </c>
      <c r="B1249" s="80" t="s">
        <v>84</v>
      </c>
      <c r="C1249" s="82">
        <v>907</v>
      </c>
      <c r="D1249" s="82">
        <v>926</v>
      </c>
      <c r="E1249" s="82">
        <v>879</v>
      </c>
      <c r="F1249" s="83">
        <f>(E1249/D1249)*100</f>
        <v>94.9244060475162</v>
      </c>
    </row>
    <row r="1250" spans="1:6" ht="14.25">
      <c r="A1250" s="80">
        <v>2240102</v>
      </c>
      <c r="B1250" s="80" t="s">
        <v>85</v>
      </c>
      <c r="C1250" s="82">
        <v>207</v>
      </c>
      <c r="D1250" s="82"/>
      <c r="E1250" s="82">
        <v>0</v>
      </c>
      <c r="F1250" s="83"/>
    </row>
    <row r="1251" spans="1:6" ht="14.25">
      <c r="A1251" s="80">
        <v>2240103</v>
      </c>
      <c r="B1251" s="80" t="s">
        <v>86</v>
      </c>
      <c r="C1251" s="82"/>
      <c r="D1251" s="82"/>
      <c r="E1251" s="82">
        <v>0</v>
      </c>
      <c r="F1251" s="83"/>
    </row>
    <row r="1252" spans="1:6" ht="14.25">
      <c r="A1252" s="80">
        <v>2240104</v>
      </c>
      <c r="B1252" s="80" t="s">
        <v>1044</v>
      </c>
      <c r="C1252" s="82"/>
      <c r="D1252" s="82"/>
      <c r="E1252" s="82">
        <v>0</v>
      </c>
      <c r="F1252" s="83"/>
    </row>
    <row r="1253" spans="1:6" ht="14.25">
      <c r="A1253" s="80">
        <v>2240105</v>
      </c>
      <c r="B1253" s="80" t="s">
        <v>1045</v>
      </c>
      <c r="C1253" s="82"/>
      <c r="D1253" s="82"/>
      <c r="E1253" s="82">
        <v>0</v>
      </c>
      <c r="F1253" s="83"/>
    </row>
    <row r="1254" spans="1:6" ht="14.25">
      <c r="A1254" s="80">
        <v>2240106</v>
      </c>
      <c r="B1254" s="80" t="s">
        <v>1046</v>
      </c>
      <c r="C1254" s="82">
        <v>109</v>
      </c>
      <c r="D1254" s="82">
        <v>169</v>
      </c>
      <c r="E1254" s="82">
        <v>113</v>
      </c>
      <c r="F1254" s="83">
        <f>(E1254/D1254)*100</f>
        <v>66.86390532544378</v>
      </c>
    </row>
    <row r="1255" spans="1:6" ht="14.25">
      <c r="A1255" s="80">
        <v>2240108</v>
      </c>
      <c r="B1255" s="80" t="s">
        <v>1047</v>
      </c>
      <c r="C1255" s="82"/>
      <c r="D1255" s="82"/>
      <c r="E1255" s="82">
        <v>0</v>
      </c>
      <c r="F1255" s="83"/>
    </row>
    <row r="1256" spans="1:6" ht="14.25">
      <c r="A1256" s="80">
        <v>2240109</v>
      </c>
      <c r="B1256" s="80" t="s">
        <v>1048</v>
      </c>
      <c r="C1256" s="82">
        <v>251</v>
      </c>
      <c r="D1256" s="82">
        <v>258</v>
      </c>
      <c r="E1256" s="82">
        <v>241</v>
      </c>
      <c r="F1256" s="83">
        <f>(E1256/D1256)*100</f>
        <v>93.4108527131783</v>
      </c>
    </row>
    <row r="1257" spans="1:6" ht="14.25">
      <c r="A1257" s="80">
        <v>2240150</v>
      </c>
      <c r="B1257" s="80" t="s">
        <v>93</v>
      </c>
      <c r="C1257" s="82">
        <v>103</v>
      </c>
      <c r="D1257" s="82">
        <v>104</v>
      </c>
      <c r="E1257" s="82">
        <v>91</v>
      </c>
      <c r="F1257" s="83">
        <f>(E1257/D1257)*100</f>
        <v>87.5</v>
      </c>
    </row>
    <row r="1258" spans="1:6" ht="14.25">
      <c r="A1258" s="80">
        <v>2240199</v>
      </c>
      <c r="B1258" s="80" t="s">
        <v>1049</v>
      </c>
      <c r="C1258" s="82"/>
      <c r="D1258" s="82">
        <v>1048</v>
      </c>
      <c r="E1258" s="82">
        <v>1057</v>
      </c>
      <c r="F1258" s="83">
        <f>(E1258/D1258)*100</f>
        <v>100.8587786259542</v>
      </c>
    </row>
    <row r="1259" spans="1:6" ht="14.25">
      <c r="A1259" s="80">
        <v>22402</v>
      </c>
      <c r="B1259" s="80" t="s">
        <v>1050</v>
      </c>
      <c r="C1259" s="82">
        <f>SUM(C1260:C1264)</f>
        <v>2437</v>
      </c>
      <c r="D1259" s="82">
        <f>SUM(D1260:D1264)</f>
        <v>2784</v>
      </c>
      <c r="E1259" s="82">
        <v>4579</v>
      </c>
      <c r="F1259" s="83">
        <f>(E1259/D1259)*100</f>
        <v>164.47557471264366</v>
      </c>
    </row>
    <row r="1260" spans="1:6" ht="14.25">
      <c r="A1260" s="80">
        <v>2240201</v>
      </c>
      <c r="B1260" s="80" t="s">
        <v>84</v>
      </c>
      <c r="C1260" s="82"/>
      <c r="D1260" s="82"/>
      <c r="E1260" s="82">
        <v>0</v>
      </c>
      <c r="F1260" s="83"/>
    </row>
    <row r="1261" spans="1:6" ht="14.25">
      <c r="A1261" s="80">
        <v>2240202</v>
      </c>
      <c r="B1261" s="80" t="s">
        <v>85</v>
      </c>
      <c r="C1261" s="82"/>
      <c r="D1261" s="82"/>
      <c r="E1261" s="82">
        <v>0</v>
      </c>
      <c r="F1261" s="83"/>
    </row>
    <row r="1262" spans="1:6" ht="14.25">
      <c r="A1262" s="80">
        <v>2240203</v>
      </c>
      <c r="B1262" s="80" t="s">
        <v>86</v>
      </c>
      <c r="C1262" s="82"/>
      <c r="D1262" s="82"/>
      <c r="E1262" s="82">
        <v>0</v>
      </c>
      <c r="F1262" s="83"/>
    </row>
    <row r="1263" spans="1:6" ht="14.25">
      <c r="A1263" s="80">
        <v>2240204</v>
      </c>
      <c r="B1263" s="80" t="s">
        <v>1051</v>
      </c>
      <c r="C1263" s="82">
        <v>2437</v>
      </c>
      <c r="D1263" s="82">
        <v>2769</v>
      </c>
      <c r="E1263" s="82">
        <v>4564</v>
      </c>
      <c r="F1263" s="83">
        <f>(E1263/D1263)*100</f>
        <v>164.82484651498737</v>
      </c>
    </row>
    <row r="1264" spans="1:6" ht="14.25">
      <c r="A1264" s="80">
        <v>2240299</v>
      </c>
      <c r="B1264" s="80" t="s">
        <v>1052</v>
      </c>
      <c r="C1264" s="82"/>
      <c r="D1264" s="82">
        <v>15</v>
      </c>
      <c r="E1264" s="82">
        <v>15</v>
      </c>
      <c r="F1264" s="83">
        <f>(E1264/D1264)*100</f>
        <v>100</v>
      </c>
    </row>
    <row r="1265" spans="1:6" ht="14.25">
      <c r="A1265" s="80">
        <v>22404</v>
      </c>
      <c r="B1265" s="80" t="s">
        <v>1053</v>
      </c>
      <c r="C1265" s="82">
        <f>SUM(C1266:C1272)</f>
        <v>0</v>
      </c>
      <c r="D1265" s="82">
        <f>SUM(D1266:D1272)</f>
        <v>0</v>
      </c>
      <c r="E1265" s="82">
        <v>0</v>
      </c>
      <c r="F1265" s="83"/>
    </row>
    <row r="1266" spans="1:6" ht="14.25">
      <c r="A1266" s="80">
        <v>2240401</v>
      </c>
      <c r="B1266" s="80" t="s">
        <v>84</v>
      </c>
      <c r="C1266" s="82"/>
      <c r="D1266" s="82"/>
      <c r="E1266" s="82">
        <v>0</v>
      </c>
      <c r="F1266" s="83"/>
    </row>
    <row r="1267" spans="1:6" ht="14.25">
      <c r="A1267" s="80">
        <v>2240402</v>
      </c>
      <c r="B1267" s="80" t="s">
        <v>85</v>
      </c>
      <c r="C1267" s="82"/>
      <c r="D1267" s="82"/>
      <c r="E1267" s="82">
        <v>0</v>
      </c>
      <c r="F1267" s="83"/>
    </row>
    <row r="1268" spans="1:6" ht="14.25">
      <c r="A1268" s="80">
        <v>2240403</v>
      </c>
      <c r="B1268" s="80" t="s">
        <v>86</v>
      </c>
      <c r="C1268" s="82"/>
      <c r="D1268" s="82"/>
      <c r="E1268" s="82">
        <v>0</v>
      </c>
      <c r="F1268" s="83"/>
    </row>
    <row r="1269" spans="1:6" ht="14.25">
      <c r="A1269" s="80">
        <v>2240404</v>
      </c>
      <c r="B1269" s="80" t="s">
        <v>1054</v>
      </c>
      <c r="C1269" s="82"/>
      <c r="D1269" s="82"/>
      <c r="E1269" s="82">
        <v>0</v>
      </c>
      <c r="F1269" s="83"/>
    </row>
    <row r="1270" spans="1:6" ht="14.25">
      <c r="A1270" s="80">
        <v>2240405</v>
      </c>
      <c r="B1270" s="80" t="s">
        <v>1055</v>
      </c>
      <c r="C1270" s="82"/>
      <c r="D1270" s="82"/>
      <c r="E1270" s="82">
        <v>0</v>
      </c>
      <c r="F1270" s="83"/>
    </row>
    <row r="1271" spans="1:6" ht="14.25">
      <c r="A1271" s="80">
        <v>2240450</v>
      </c>
      <c r="B1271" s="80" t="s">
        <v>93</v>
      </c>
      <c r="C1271" s="82"/>
      <c r="D1271" s="82"/>
      <c r="E1271" s="82">
        <v>0</v>
      </c>
      <c r="F1271" s="83"/>
    </row>
    <row r="1272" spans="1:6" ht="14.25">
      <c r="A1272" s="80">
        <v>2240499</v>
      </c>
      <c r="B1272" s="80" t="s">
        <v>1056</v>
      </c>
      <c r="C1272" s="82"/>
      <c r="D1272" s="82"/>
      <c r="E1272" s="82">
        <v>0</v>
      </c>
      <c r="F1272" s="83"/>
    </row>
    <row r="1273" spans="1:6" ht="14.25">
      <c r="A1273" s="80">
        <v>22405</v>
      </c>
      <c r="B1273" s="80" t="s">
        <v>1057</v>
      </c>
      <c r="C1273" s="82">
        <f>SUM(C1274:C1285)</f>
        <v>10</v>
      </c>
      <c r="D1273" s="82">
        <f>SUM(D1274:D1285)</f>
        <v>10</v>
      </c>
      <c r="E1273" s="82">
        <v>10</v>
      </c>
      <c r="F1273" s="83">
        <f>(E1273/D1273)*100</f>
        <v>100</v>
      </c>
    </row>
    <row r="1274" spans="1:6" ht="14.25">
      <c r="A1274" s="80">
        <v>2240501</v>
      </c>
      <c r="B1274" s="80" t="s">
        <v>84</v>
      </c>
      <c r="C1274" s="82"/>
      <c r="D1274" s="82"/>
      <c r="E1274" s="82">
        <v>0</v>
      </c>
      <c r="F1274" s="83"/>
    </row>
    <row r="1275" spans="1:6" ht="14.25">
      <c r="A1275" s="80">
        <v>2240502</v>
      </c>
      <c r="B1275" s="80" t="s">
        <v>85</v>
      </c>
      <c r="C1275" s="82"/>
      <c r="D1275" s="82"/>
      <c r="E1275" s="82">
        <v>0</v>
      </c>
      <c r="F1275" s="83"/>
    </row>
    <row r="1276" spans="1:6" ht="14.25">
      <c r="A1276" s="80">
        <v>2240503</v>
      </c>
      <c r="B1276" s="80" t="s">
        <v>86</v>
      </c>
      <c r="C1276" s="82"/>
      <c r="D1276" s="82"/>
      <c r="E1276" s="82">
        <v>0</v>
      </c>
      <c r="F1276" s="83"/>
    </row>
    <row r="1277" spans="1:6" ht="14.25">
      <c r="A1277" s="80">
        <v>2240504</v>
      </c>
      <c r="B1277" s="80" t="s">
        <v>1058</v>
      </c>
      <c r="C1277" s="82">
        <v>10</v>
      </c>
      <c r="D1277" s="82">
        <v>10</v>
      </c>
      <c r="E1277" s="82">
        <v>10</v>
      </c>
      <c r="F1277" s="83">
        <f>(E1277/D1277)*100</f>
        <v>100</v>
      </c>
    </row>
    <row r="1278" spans="1:6" ht="14.25">
      <c r="A1278" s="80">
        <v>2240505</v>
      </c>
      <c r="B1278" s="80" t="s">
        <v>1059</v>
      </c>
      <c r="C1278" s="82"/>
      <c r="D1278" s="82"/>
      <c r="E1278" s="82">
        <v>0</v>
      </c>
      <c r="F1278" s="83"/>
    </row>
    <row r="1279" spans="1:6" ht="14.25">
      <c r="A1279" s="80">
        <v>2240506</v>
      </c>
      <c r="B1279" s="80" t="s">
        <v>1060</v>
      </c>
      <c r="C1279" s="82"/>
      <c r="D1279" s="82"/>
      <c r="E1279" s="82">
        <v>0</v>
      </c>
      <c r="F1279" s="83"/>
    </row>
    <row r="1280" spans="1:6" ht="14.25">
      <c r="A1280" s="80">
        <v>2240507</v>
      </c>
      <c r="B1280" s="80" t="s">
        <v>1061</v>
      </c>
      <c r="C1280" s="82"/>
      <c r="D1280" s="82"/>
      <c r="E1280" s="82">
        <v>0</v>
      </c>
      <c r="F1280" s="83"/>
    </row>
    <row r="1281" spans="1:6" ht="14.25">
      <c r="A1281" s="80">
        <v>2240508</v>
      </c>
      <c r="B1281" s="80" t="s">
        <v>1062</v>
      </c>
      <c r="C1281" s="82"/>
      <c r="D1281" s="82"/>
      <c r="E1281" s="82">
        <v>0</v>
      </c>
      <c r="F1281" s="83"/>
    </row>
    <row r="1282" spans="1:6" ht="14.25">
      <c r="A1282" s="80">
        <v>2240509</v>
      </c>
      <c r="B1282" s="80" t="s">
        <v>1063</v>
      </c>
      <c r="C1282" s="82"/>
      <c r="D1282" s="82"/>
      <c r="E1282" s="82">
        <v>0</v>
      </c>
      <c r="F1282" s="83"/>
    </row>
    <row r="1283" spans="1:6" ht="14.25">
      <c r="A1283" s="80">
        <v>2240510</v>
      </c>
      <c r="B1283" s="80" t="s">
        <v>1064</v>
      </c>
      <c r="C1283" s="82"/>
      <c r="D1283" s="82"/>
      <c r="E1283" s="82">
        <v>0</v>
      </c>
      <c r="F1283" s="83"/>
    </row>
    <row r="1284" spans="1:6" ht="14.25">
      <c r="A1284" s="80">
        <v>2240550</v>
      </c>
      <c r="B1284" s="80" t="s">
        <v>1065</v>
      </c>
      <c r="C1284" s="82"/>
      <c r="D1284" s="82"/>
      <c r="E1284" s="82">
        <v>0</v>
      </c>
      <c r="F1284" s="83"/>
    </row>
    <row r="1285" spans="1:6" ht="14.25">
      <c r="A1285" s="80">
        <v>2240599</v>
      </c>
      <c r="B1285" s="80" t="s">
        <v>1066</v>
      </c>
      <c r="C1285" s="82"/>
      <c r="D1285" s="82"/>
      <c r="E1285" s="82">
        <v>0</v>
      </c>
      <c r="F1285" s="83"/>
    </row>
    <row r="1286" spans="1:6" ht="14.25">
      <c r="A1286" s="80">
        <v>22406</v>
      </c>
      <c r="B1286" s="80" t="s">
        <v>1067</v>
      </c>
      <c r="C1286" s="82">
        <f>SUM(C1287:C1289)</f>
        <v>0</v>
      </c>
      <c r="D1286" s="82">
        <f>SUM(D1287:D1289)</f>
        <v>0</v>
      </c>
      <c r="E1286" s="82">
        <v>0</v>
      </c>
      <c r="F1286" s="83"/>
    </row>
    <row r="1287" spans="1:6" ht="14.25">
      <c r="A1287" s="80">
        <v>2240601</v>
      </c>
      <c r="B1287" s="80" t="s">
        <v>1068</v>
      </c>
      <c r="C1287" s="82"/>
      <c r="D1287" s="82"/>
      <c r="E1287" s="82">
        <v>0</v>
      </c>
      <c r="F1287" s="83"/>
    </row>
    <row r="1288" spans="1:6" ht="14.25">
      <c r="A1288" s="80">
        <v>2240602</v>
      </c>
      <c r="B1288" s="80" t="s">
        <v>1069</v>
      </c>
      <c r="C1288" s="82"/>
      <c r="D1288" s="82"/>
      <c r="E1288" s="82">
        <v>0</v>
      </c>
      <c r="F1288" s="83"/>
    </row>
    <row r="1289" spans="1:6" ht="14.25">
      <c r="A1289" s="80">
        <v>2240699</v>
      </c>
      <c r="B1289" s="80" t="s">
        <v>1070</v>
      </c>
      <c r="C1289" s="82"/>
      <c r="D1289" s="82"/>
      <c r="E1289" s="82">
        <v>0</v>
      </c>
      <c r="F1289" s="83"/>
    </row>
    <row r="1290" spans="1:6" ht="14.25">
      <c r="A1290" s="80">
        <v>22407</v>
      </c>
      <c r="B1290" s="80" t="s">
        <v>1071</v>
      </c>
      <c r="C1290" s="82">
        <f>SUM(C1291:C1293)</f>
        <v>575</v>
      </c>
      <c r="D1290" s="82">
        <f>SUM(D1291:D1293)</f>
        <v>323</v>
      </c>
      <c r="E1290" s="82">
        <v>322</v>
      </c>
      <c r="F1290" s="83">
        <f>(E1290/D1290)*100</f>
        <v>99.69040247678018</v>
      </c>
    </row>
    <row r="1291" spans="1:6" ht="14.25">
      <c r="A1291" s="80">
        <v>2240703</v>
      </c>
      <c r="B1291" s="80" t="s">
        <v>1072</v>
      </c>
      <c r="C1291" s="82">
        <v>548</v>
      </c>
      <c r="D1291" s="82">
        <v>289</v>
      </c>
      <c r="E1291" s="82">
        <v>290</v>
      </c>
      <c r="F1291" s="83">
        <f>(E1291/D1291)*100</f>
        <v>100.34602076124568</v>
      </c>
    </row>
    <row r="1292" spans="1:6" ht="14.25">
      <c r="A1292" s="80">
        <v>2240704</v>
      </c>
      <c r="B1292" s="80" t="s">
        <v>1073</v>
      </c>
      <c r="C1292" s="82"/>
      <c r="D1292" s="82"/>
      <c r="E1292" s="82">
        <v>0</v>
      </c>
      <c r="F1292" s="83"/>
    </row>
    <row r="1293" spans="1:6" ht="14.25">
      <c r="A1293" s="80">
        <v>2240799</v>
      </c>
      <c r="B1293" s="80" t="s">
        <v>1074</v>
      </c>
      <c r="C1293" s="82">
        <v>27</v>
      </c>
      <c r="D1293" s="82">
        <v>34</v>
      </c>
      <c r="E1293" s="82">
        <v>32</v>
      </c>
      <c r="F1293" s="83">
        <f aca="true" t="shared" si="9" ref="F1293:F1299">(E1293/D1293)*100</f>
        <v>94.11764705882352</v>
      </c>
    </row>
    <row r="1294" spans="1:6" ht="14.25">
      <c r="A1294" s="80">
        <v>22499</v>
      </c>
      <c r="B1294" s="80" t="s">
        <v>1075</v>
      </c>
      <c r="C1294" s="82">
        <f>C1295</f>
        <v>118</v>
      </c>
      <c r="D1294" s="82">
        <f>D1295</f>
        <v>246</v>
      </c>
      <c r="E1294" s="82">
        <v>245</v>
      </c>
      <c r="F1294" s="83">
        <f t="shared" si="9"/>
        <v>99.59349593495935</v>
      </c>
    </row>
    <row r="1295" spans="1:6" ht="14.25">
      <c r="A1295" s="80">
        <v>2249999</v>
      </c>
      <c r="B1295" s="80" t="s">
        <v>1076</v>
      </c>
      <c r="C1295" s="82">
        <v>118</v>
      </c>
      <c r="D1295" s="82">
        <v>246</v>
      </c>
      <c r="E1295" s="82">
        <v>245</v>
      </c>
      <c r="F1295" s="83">
        <f t="shared" si="9"/>
        <v>99.59349593495935</v>
      </c>
    </row>
    <row r="1296" spans="1:6" ht="14.25">
      <c r="A1296" s="80">
        <v>229</v>
      </c>
      <c r="B1296" s="80" t="s">
        <v>1077</v>
      </c>
      <c r="C1296" s="82">
        <f>C1297</f>
        <v>21718</v>
      </c>
      <c r="D1296" s="82">
        <f>D1297</f>
        <v>5490</v>
      </c>
      <c r="E1296" s="81">
        <v>605</v>
      </c>
      <c r="F1296" s="83">
        <f t="shared" si="9"/>
        <v>11.020036429872496</v>
      </c>
    </row>
    <row r="1297" spans="1:6" ht="14.25">
      <c r="A1297" s="80">
        <v>22999</v>
      </c>
      <c r="B1297" s="80" t="s">
        <v>943</v>
      </c>
      <c r="C1297" s="82">
        <f>C1298</f>
        <v>21718</v>
      </c>
      <c r="D1297" s="82">
        <f>D1298</f>
        <v>5490</v>
      </c>
      <c r="E1297" s="82">
        <v>605</v>
      </c>
      <c r="F1297" s="83">
        <f t="shared" si="9"/>
        <v>11.020036429872496</v>
      </c>
    </row>
    <row r="1298" spans="1:6" ht="14.25">
      <c r="A1298" s="80">
        <v>2299999</v>
      </c>
      <c r="B1298" s="80" t="s">
        <v>237</v>
      </c>
      <c r="C1298" s="82">
        <v>21718</v>
      </c>
      <c r="D1298" s="82">
        <v>5490</v>
      </c>
      <c r="E1298" s="82">
        <v>605</v>
      </c>
      <c r="F1298" s="83">
        <f t="shared" si="9"/>
        <v>11.020036429872496</v>
      </c>
    </row>
    <row r="1299" spans="1:6" ht="14.25">
      <c r="A1299" s="80">
        <v>232</v>
      </c>
      <c r="B1299" s="80" t="s">
        <v>1078</v>
      </c>
      <c r="C1299" s="82">
        <f>SUM(C1300:C1301,C1306)</f>
        <v>19099</v>
      </c>
      <c r="D1299" s="82">
        <f>SUM(D1300:D1301,D1306)</f>
        <v>20335</v>
      </c>
      <c r="E1299" s="82">
        <v>20335</v>
      </c>
      <c r="F1299" s="83">
        <f t="shared" si="9"/>
        <v>100</v>
      </c>
    </row>
    <row r="1300" spans="1:6" ht="14.25">
      <c r="A1300" s="80">
        <v>23201</v>
      </c>
      <c r="B1300" s="80" t="s">
        <v>1079</v>
      </c>
      <c r="C1300" s="82"/>
      <c r="D1300" s="82"/>
      <c r="E1300" s="82">
        <v>0</v>
      </c>
      <c r="F1300" s="83"/>
    </row>
    <row r="1301" spans="1:6" ht="14.25">
      <c r="A1301" s="80">
        <v>23202</v>
      </c>
      <c r="B1301" s="80" t="s">
        <v>1080</v>
      </c>
      <c r="C1301" s="82">
        <f>SUM(C1302:C1305)</f>
        <v>0</v>
      </c>
      <c r="D1301" s="82">
        <f>SUM(D1302:D1305)</f>
        <v>0</v>
      </c>
      <c r="E1301" s="81">
        <v>0</v>
      </c>
      <c r="F1301" s="83"/>
    </row>
    <row r="1302" spans="1:6" ht="14.25">
      <c r="A1302" s="80">
        <v>2320201</v>
      </c>
      <c r="B1302" s="80" t="s">
        <v>1081</v>
      </c>
      <c r="C1302" s="82"/>
      <c r="D1302" s="82"/>
      <c r="E1302" s="82">
        <v>0</v>
      </c>
      <c r="F1302" s="83"/>
    </row>
    <row r="1303" spans="1:6" ht="14.25">
      <c r="A1303" s="80">
        <v>2320202</v>
      </c>
      <c r="B1303" s="80" t="s">
        <v>1082</v>
      </c>
      <c r="C1303" s="82"/>
      <c r="D1303" s="82"/>
      <c r="E1303" s="82">
        <v>0</v>
      </c>
      <c r="F1303" s="83"/>
    </row>
    <row r="1304" spans="1:6" ht="14.25">
      <c r="A1304" s="80">
        <v>2320203</v>
      </c>
      <c r="B1304" s="80" t="s">
        <v>1083</v>
      </c>
      <c r="C1304" s="82"/>
      <c r="D1304" s="82"/>
      <c r="E1304" s="82">
        <v>0</v>
      </c>
      <c r="F1304" s="83"/>
    </row>
    <row r="1305" spans="1:6" ht="14.25">
      <c r="A1305" s="80">
        <v>2320299</v>
      </c>
      <c r="B1305" s="80" t="s">
        <v>1084</v>
      </c>
      <c r="C1305" s="82"/>
      <c r="D1305" s="82"/>
      <c r="E1305" s="82">
        <v>0</v>
      </c>
      <c r="F1305" s="83"/>
    </row>
    <row r="1306" spans="1:6" ht="14.25">
      <c r="A1306" s="80">
        <v>23203</v>
      </c>
      <c r="B1306" s="80" t="s">
        <v>1085</v>
      </c>
      <c r="C1306" s="82">
        <f>SUM(C1307:C1310)</f>
        <v>19099</v>
      </c>
      <c r="D1306" s="82">
        <f>SUM(D1307:D1310)</f>
        <v>20335</v>
      </c>
      <c r="E1306" s="82">
        <v>20335</v>
      </c>
      <c r="F1306" s="83">
        <f>(E1306/D1306)*100</f>
        <v>100</v>
      </c>
    </row>
    <row r="1307" spans="1:6" ht="14.25">
      <c r="A1307" s="80">
        <v>2320301</v>
      </c>
      <c r="B1307" s="80" t="s">
        <v>1086</v>
      </c>
      <c r="C1307" s="82">
        <v>19099</v>
      </c>
      <c r="D1307" s="82">
        <v>20335</v>
      </c>
      <c r="E1307" s="82">
        <v>20335</v>
      </c>
      <c r="F1307" s="83">
        <f>(E1307/D1307)*100</f>
        <v>100</v>
      </c>
    </row>
    <row r="1308" spans="1:6" ht="14.25">
      <c r="A1308" s="80">
        <v>2320302</v>
      </c>
      <c r="B1308" s="80" t="s">
        <v>1087</v>
      </c>
      <c r="C1308" s="82"/>
      <c r="D1308" s="82"/>
      <c r="E1308" s="82">
        <v>0</v>
      </c>
      <c r="F1308" s="83"/>
    </row>
    <row r="1309" spans="1:6" ht="14.25">
      <c r="A1309" s="80">
        <v>2320303</v>
      </c>
      <c r="B1309" s="80" t="s">
        <v>1088</v>
      </c>
      <c r="C1309" s="82"/>
      <c r="D1309" s="82"/>
      <c r="E1309" s="82">
        <v>0</v>
      </c>
      <c r="F1309" s="83"/>
    </row>
    <row r="1310" spans="1:6" ht="14.25">
      <c r="A1310" s="80">
        <v>2320399</v>
      </c>
      <c r="B1310" s="80" t="s">
        <v>1089</v>
      </c>
      <c r="C1310" s="82"/>
      <c r="D1310" s="82"/>
      <c r="E1310" s="82">
        <v>0</v>
      </c>
      <c r="F1310" s="83"/>
    </row>
    <row r="1311" spans="1:6" ht="14.25">
      <c r="A1311" s="80">
        <v>233</v>
      </c>
      <c r="B1311" s="80" t="s">
        <v>1090</v>
      </c>
      <c r="C1311" s="82">
        <f>SUM(C1312:C1314)</f>
        <v>5</v>
      </c>
      <c r="D1311" s="82">
        <f>SUM(D1312:D1314)</f>
        <v>5</v>
      </c>
      <c r="E1311" s="82">
        <v>5</v>
      </c>
      <c r="F1311" s="83">
        <f>(E1311/D1311)*100</f>
        <v>100</v>
      </c>
    </row>
    <row r="1312" spans="1:6" ht="14.25">
      <c r="A1312" s="80">
        <v>23301</v>
      </c>
      <c r="B1312" s="80" t="s">
        <v>1091</v>
      </c>
      <c r="C1312" s="82"/>
      <c r="D1312" s="82"/>
      <c r="E1312" s="82">
        <v>0</v>
      </c>
      <c r="F1312" s="83"/>
    </row>
    <row r="1313" spans="1:6" ht="14.25">
      <c r="A1313" s="80">
        <v>23302</v>
      </c>
      <c r="B1313" s="80" t="s">
        <v>1092</v>
      </c>
      <c r="C1313" s="82"/>
      <c r="D1313" s="82"/>
      <c r="E1313" s="82">
        <v>0</v>
      </c>
      <c r="F1313" s="83"/>
    </row>
    <row r="1314" spans="1:6" ht="14.25">
      <c r="A1314" s="80">
        <v>23303</v>
      </c>
      <c r="B1314" s="80" t="s">
        <v>1093</v>
      </c>
      <c r="C1314" s="82">
        <v>5</v>
      </c>
      <c r="D1314" s="82">
        <v>5</v>
      </c>
      <c r="E1314" s="82">
        <v>5</v>
      </c>
      <c r="F1314" s="83">
        <f>(E1314/D1314)*100</f>
        <v>100</v>
      </c>
    </row>
  </sheetData>
  <sheetProtection/>
  <mergeCells count="1">
    <mergeCell ref="A2:F2"/>
  </mergeCells>
  <printOptions/>
  <pageMargins left="0.3576388888888889" right="0.16111111111111112" top="0.60625" bottom="0.606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1" max="1" width="8.375" style="0" customWidth="1"/>
    <col min="2" max="2" width="9.00390625" style="0" hidden="1" customWidth="1"/>
    <col min="3" max="3" width="22.75390625" style="0" customWidth="1"/>
    <col min="4" max="4" width="13.125" style="1" customWidth="1"/>
    <col min="5" max="5" width="13.375" style="1" customWidth="1"/>
    <col min="6" max="6" width="10.25390625" style="1" customWidth="1"/>
    <col min="7" max="7" width="10.125" style="0" customWidth="1"/>
  </cols>
  <sheetData>
    <row r="1" spans="1:7" ht="14.25">
      <c r="A1" s="51" t="s">
        <v>1094</v>
      </c>
      <c r="B1" s="52"/>
      <c r="C1" s="53"/>
      <c r="D1" s="54"/>
      <c r="E1" s="54"/>
      <c r="F1" s="54"/>
      <c r="G1" s="35"/>
    </row>
    <row r="2" spans="1:7" ht="42.75" customHeight="1">
      <c r="A2" s="55" t="s">
        <v>1095</v>
      </c>
      <c r="B2" s="55"/>
      <c r="C2" s="55"/>
      <c r="D2" s="56"/>
      <c r="E2" s="56"/>
      <c r="F2" s="56"/>
      <c r="G2" s="55"/>
    </row>
    <row r="3" spans="1:7" ht="19.5" customHeight="1">
      <c r="A3" s="51"/>
      <c r="B3" s="57"/>
      <c r="C3" s="58"/>
      <c r="D3" s="59"/>
      <c r="E3" s="59"/>
      <c r="F3" s="59"/>
      <c r="G3" s="60" t="s">
        <v>46</v>
      </c>
    </row>
    <row r="4" spans="1:7" ht="33" customHeight="1">
      <c r="A4" s="61" t="s">
        <v>1096</v>
      </c>
      <c r="B4" s="62" t="s">
        <v>79</v>
      </c>
      <c r="C4" s="61" t="s">
        <v>1097</v>
      </c>
      <c r="D4" s="63" t="s">
        <v>4</v>
      </c>
      <c r="E4" s="63" t="s">
        <v>5</v>
      </c>
      <c r="F4" s="63" t="s">
        <v>6</v>
      </c>
      <c r="G4" s="64" t="s">
        <v>7</v>
      </c>
    </row>
    <row r="5" spans="1:7" ht="19.5" customHeight="1">
      <c r="A5" s="61" t="s">
        <v>1098</v>
      </c>
      <c r="B5" s="65" t="s">
        <v>1099</v>
      </c>
      <c r="C5" s="66" t="s">
        <v>1100</v>
      </c>
      <c r="D5" s="67">
        <f>SUM(D6:D9)</f>
        <v>96366</v>
      </c>
      <c r="E5" s="67">
        <f>SUM(E6:E9)</f>
        <v>100006</v>
      </c>
      <c r="F5" s="67">
        <f>SUM(F6:F9)</f>
        <v>96174</v>
      </c>
      <c r="G5" s="68">
        <f>(F5/E5)*100</f>
        <v>96.16822990620562</v>
      </c>
    </row>
    <row r="6" spans="1:7" ht="19.5" customHeight="1">
      <c r="A6" s="61"/>
      <c r="B6" s="65" t="s">
        <v>1101</v>
      </c>
      <c r="C6" s="66" t="s">
        <v>1102</v>
      </c>
      <c r="D6" s="67">
        <v>59154</v>
      </c>
      <c r="E6" s="67">
        <v>59154</v>
      </c>
      <c r="F6" s="67">
        <v>56216</v>
      </c>
      <c r="G6" s="68">
        <f aca="true" t="shared" si="0" ref="G6:G46">(F6/E6)*100</f>
        <v>95.03330290428373</v>
      </c>
    </row>
    <row r="7" spans="1:7" ht="19.5" customHeight="1">
      <c r="A7" s="61"/>
      <c r="B7" s="65" t="s">
        <v>1103</v>
      </c>
      <c r="C7" s="66" t="s">
        <v>1104</v>
      </c>
      <c r="D7" s="67">
        <v>9715</v>
      </c>
      <c r="E7" s="67">
        <v>13355</v>
      </c>
      <c r="F7" s="67">
        <v>13473</v>
      </c>
      <c r="G7" s="68">
        <f t="shared" si="0"/>
        <v>100.88356420816173</v>
      </c>
    </row>
    <row r="8" spans="1:7" ht="19.5" customHeight="1">
      <c r="A8" s="61"/>
      <c r="B8" s="65" t="s">
        <v>1105</v>
      </c>
      <c r="C8" s="66" t="s">
        <v>1106</v>
      </c>
      <c r="D8" s="67">
        <v>7643</v>
      </c>
      <c r="E8" s="67">
        <v>7643</v>
      </c>
      <c r="F8" s="67">
        <v>7635</v>
      </c>
      <c r="G8" s="68">
        <f t="shared" si="0"/>
        <v>99.89532905926993</v>
      </c>
    </row>
    <row r="9" spans="1:7" ht="19.5" customHeight="1">
      <c r="A9" s="61"/>
      <c r="B9" s="65" t="s">
        <v>1107</v>
      </c>
      <c r="C9" s="66" t="s">
        <v>1108</v>
      </c>
      <c r="D9" s="67">
        <v>19854</v>
      </c>
      <c r="E9" s="67">
        <v>19854</v>
      </c>
      <c r="F9" s="67">
        <v>18850</v>
      </c>
      <c r="G9" s="68">
        <f t="shared" si="0"/>
        <v>94.94308451697391</v>
      </c>
    </row>
    <row r="10" spans="1:7" ht="19.5" customHeight="1">
      <c r="A10" s="61" t="s">
        <v>1109</v>
      </c>
      <c r="B10" s="65" t="s">
        <v>1110</v>
      </c>
      <c r="C10" s="66" t="s">
        <v>1111</v>
      </c>
      <c r="D10" s="67">
        <f>SUM(D11:D20)</f>
        <v>11465</v>
      </c>
      <c r="E10" s="67">
        <f>SUM(E11:E20)</f>
        <v>11465</v>
      </c>
      <c r="F10" s="67">
        <f>SUM(F11:F20)</f>
        <v>10788</v>
      </c>
      <c r="G10" s="68">
        <f t="shared" si="0"/>
        <v>94.09507195813345</v>
      </c>
    </row>
    <row r="11" spans="1:7" ht="19.5" customHeight="1">
      <c r="A11" s="61"/>
      <c r="B11" s="65" t="s">
        <v>1101</v>
      </c>
      <c r="C11" s="66" t="s">
        <v>1112</v>
      </c>
      <c r="D11" s="67">
        <v>8439</v>
      </c>
      <c r="E11" s="67">
        <v>8433</v>
      </c>
      <c r="F11" s="67">
        <v>8379</v>
      </c>
      <c r="G11" s="68">
        <f t="shared" si="0"/>
        <v>99.35965848452508</v>
      </c>
    </row>
    <row r="12" spans="1:7" ht="19.5" customHeight="1">
      <c r="A12" s="61"/>
      <c r="B12" s="65" t="s">
        <v>1103</v>
      </c>
      <c r="C12" s="66" t="s">
        <v>1113</v>
      </c>
      <c r="D12" s="67">
        <v>118</v>
      </c>
      <c r="E12" s="67">
        <v>118</v>
      </c>
      <c r="F12" s="67">
        <v>20</v>
      </c>
      <c r="G12" s="68">
        <f t="shared" si="0"/>
        <v>16.94915254237288</v>
      </c>
    </row>
    <row r="13" spans="1:7" ht="19.5" customHeight="1">
      <c r="A13" s="61"/>
      <c r="B13" s="65" t="s">
        <v>1105</v>
      </c>
      <c r="C13" s="66" t="s">
        <v>1114</v>
      </c>
      <c r="D13" s="67">
        <v>264</v>
      </c>
      <c r="E13" s="67">
        <v>264</v>
      </c>
      <c r="F13" s="67">
        <v>57</v>
      </c>
      <c r="G13" s="68">
        <f t="shared" si="0"/>
        <v>21.59090909090909</v>
      </c>
    </row>
    <row r="14" spans="1:7" ht="19.5" customHeight="1">
      <c r="A14" s="61"/>
      <c r="B14" s="65" t="s">
        <v>1115</v>
      </c>
      <c r="C14" s="66" t="s">
        <v>1116</v>
      </c>
      <c r="D14" s="67">
        <v>9</v>
      </c>
      <c r="E14" s="67">
        <v>15</v>
      </c>
      <c r="F14" s="67">
        <v>19</v>
      </c>
      <c r="G14" s="68">
        <f t="shared" si="0"/>
        <v>126.66666666666666</v>
      </c>
    </row>
    <row r="15" spans="1:7" ht="19.5" customHeight="1">
      <c r="A15" s="61"/>
      <c r="B15" s="65" t="s">
        <v>1117</v>
      </c>
      <c r="C15" s="66" t="s">
        <v>1118</v>
      </c>
      <c r="D15" s="67">
        <v>303</v>
      </c>
      <c r="E15" s="67">
        <v>303</v>
      </c>
      <c r="F15" s="67">
        <v>395</v>
      </c>
      <c r="G15" s="68">
        <f t="shared" si="0"/>
        <v>130.36303630363037</v>
      </c>
    </row>
    <row r="16" spans="1:7" ht="19.5" customHeight="1">
      <c r="A16" s="61"/>
      <c r="B16" s="65" t="s">
        <v>1119</v>
      </c>
      <c r="C16" s="66" t="s">
        <v>1120</v>
      </c>
      <c r="D16" s="67">
        <v>416</v>
      </c>
      <c r="E16" s="67">
        <v>416</v>
      </c>
      <c r="F16" s="67">
        <v>125</v>
      </c>
      <c r="G16" s="68">
        <f t="shared" si="0"/>
        <v>30.048076923076923</v>
      </c>
    </row>
    <row r="17" spans="1:7" ht="19.5" customHeight="1">
      <c r="A17" s="61"/>
      <c r="B17" s="65" t="s">
        <v>1121</v>
      </c>
      <c r="C17" s="66" t="s">
        <v>1122</v>
      </c>
      <c r="D17" s="67">
        <v>106</v>
      </c>
      <c r="E17" s="67">
        <v>106</v>
      </c>
      <c r="F17" s="67"/>
      <c r="G17" s="68">
        <f t="shared" si="0"/>
        <v>0</v>
      </c>
    </row>
    <row r="18" spans="1:7" ht="19.5" customHeight="1">
      <c r="A18" s="61"/>
      <c r="B18" s="65" t="s">
        <v>1123</v>
      </c>
      <c r="C18" s="66" t="s">
        <v>1124</v>
      </c>
      <c r="D18" s="67">
        <v>1181</v>
      </c>
      <c r="E18" s="67">
        <v>1181</v>
      </c>
      <c r="F18" s="67">
        <v>834</v>
      </c>
      <c r="G18" s="68">
        <f t="shared" si="0"/>
        <v>70.61812023708721</v>
      </c>
    </row>
    <row r="19" spans="1:7" ht="19.5" customHeight="1">
      <c r="A19" s="61"/>
      <c r="B19" s="65" t="s">
        <v>1125</v>
      </c>
      <c r="C19" s="66" t="s">
        <v>1126</v>
      </c>
      <c r="D19" s="67">
        <v>179</v>
      </c>
      <c r="E19" s="67">
        <v>179</v>
      </c>
      <c r="F19" s="67">
        <v>177</v>
      </c>
      <c r="G19" s="68">
        <f t="shared" si="0"/>
        <v>98.88268156424581</v>
      </c>
    </row>
    <row r="20" spans="1:7" ht="19.5" customHeight="1">
      <c r="A20" s="61"/>
      <c r="B20" s="65" t="s">
        <v>1107</v>
      </c>
      <c r="C20" s="66" t="s">
        <v>1127</v>
      </c>
      <c r="D20" s="67">
        <v>450</v>
      </c>
      <c r="E20" s="67">
        <v>450</v>
      </c>
      <c r="F20" s="67">
        <v>782</v>
      </c>
      <c r="G20" s="68">
        <f t="shared" si="0"/>
        <v>173.7777777777778</v>
      </c>
    </row>
    <row r="21" spans="1:7" ht="19.5" customHeight="1">
      <c r="A21" s="61" t="s">
        <v>1128</v>
      </c>
      <c r="B21" s="65" t="s">
        <v>1129</v>
      </c>
      <c r="C21" s="66" t="s">
        <v>1130</v>
      </c>
      <c r="D21" s="67">
        <f>SUM(D22:D28)</f>
        <v>595</v>
      </c>
      <c r="E21" s="67">
        <f>SUM(E22:E28)</f>
        <v>595</v>
      </c>
      <c r="F21" s="67">
        <f>SUM(F22:F28)</f>
        <v>291</v>
      </c>
      <c r="G21" s="68">
        <f t="shared" si="0"/>
        <v>48.90756302521008</v>
      </c>
    </row>
    <row r="22" spans="1:7" ht="19.5" customHeight="1">
      <c r="A22" s="61"/>
      <c r="B22" s="65" t="s">
        <v>1101</v>
      </c>
      <c r="C22" s="66" t="s">
        <v>1131</v>
      </c>
      <c r="D22" s="67">
        <v>0</v>
      </c>
      <c r="E22" s="67">
        <v>0</v>
      </c>
      <c r="F22" s="67"/>
      <c r="G22" s="68"/>
    </row>
    <row r="23" spans="1:7" ht="19.5" customHeight="1">
      <c r="A23" s="61"/>
      <c r="B23" s="65" t="s">
        <v>1103</v>
      </c>
      <c r="C23" s="66" t="s">
        <v>1132</v>
      </c>
      <c r="D23" s="67">
        <v>0</v>
      </c>
      <c r="E23" s="67">
        <v>0</v>
      </c>
      <c r="F23" s="67"/>
      <c r="G23" s="68"/>
    </row>
    <row r="24" spans="1:7" ht="19.5" customHeight="1">
      <c r="A24" s="61"/>
      <c r="B24" s="65" t="s">
        <v>1105</v>
      </c>
      <c r="C24" s="66" t="s">
        <v>1133</v>
      </c>
      <c r="D24" s="67">
        <v>263</v>
      </c>
      <c r="E24" s="67">
        <v>263</v>
      </c>
      <c r="F24" s="67">
        <v>13</v>
      </c>
      <c r="G24" s="68">
        <f t="shared" si="0"/>
        <v>4.942965779467681</v>
      </c>
    </row>
    <row r="25" spans="1:7" ht="19.5" customHeight="1">
      <c r="A25" s="61"/>
      <c r="B25" s="65" t="s">
        <v>1115</v>
      </c>
      <c r="C25" s="66" t="s">
        <v>1134</v>
      </c>
      <c r="D25" s="67">
        <v>0</v>
      </c>
      <c r="E25" s="67">
        <v>0</v>
      </c>
      <c r="F25" s="67"/>
      <c r="G25" s="68"/>
    </row>
    <row r="26" spans="1:7" ht="19.5" customHeight="1">
      <c r="A26" s="61"/>
      <c r="B26" s="65" t="s">
        <v>1117</v>
      </c>
      <c r="C26" s="66" t="s">
        <v>1135</v>
      </c>
      <c r="D26" s="67">
        <v>327</v>
      </c>
      <c r="E26" s="67">
        <v>312</v>
      </c>
      <c r="F26" s="67">
        <v>267</v>
      </c>
      <c r="G26" s="68">
        <f t="shared" si="0"/>
        <v>85.57692307692307</v>
      </c>
    </row>
    <row r="27" spans="1:7" ht="19.5" customHeight="1">
      <c r="A27" s="61"/>
      <c r="B27" s="65" t="s">
        <v>1119</v>
      </c>
      <c r="C27" s="66" t="s">
        <v>1136</v>
      </c>
      <c r="D27" s="67">
        <v>0</v>
      </c>
      <c r="E27" s="67">
        <v>0</v>
      </c>
      <c r="F27" s="67"/>
      <c r="G27" s="68"/>
    </row>
    <row r="28" spans="1:7" ht="19.5" customHeight="1">
      <c r="A28" s="61"/>
      <c r="B28" s="65" t="s">
        <v>1107</v>
      </c>
      <c r="C28" s="66" t="s">
        <v>1137</v>
      </c>
      <c r="D28" s="67">
        <v>5</v>
      </c>
      <c r="E28" s="67">
        <v>20</v>
      </c>
      <c r="F28" s="67">
        <v>11</v>
      </c>
      <c r="G28" s="68">
        <f t="shared" si="0"/>
        <v>55.00000000000001</v>
      </c>
    </row>
    <row r="29" spans="1:7" ht="19.5" customHeight="1">
      <c r="A29" s="61" t="s">
        <v>1138</v>
      </c>
      <c r="B29" s="65" t="s">
        <v>1139</v>
      </c>
      <c r="C29" s="66" t="s">
        <v>1140</v>
      </c>
      <c r="D29" s="67">
        <f>SUM(D30:D31)</f>
        <v>181477</v>
      </c>
      <c r="E29" s="67">
        <f>SUM(E30:E31)</f>
        <v>173042</v>
      </c>
      <c r="F29" s="67">
        <f>SUM(F30:F31)</f>
        <v>180387</v>
      </c>
      <c r="G29" s="68">
        <f t="shared" si="0"/>
        <v>104.24463425064434</v>
      </c>
    </row>
    <row r="30" spans="1:7" ht="19.5" customHeight="1">
      <c r="A30" s="61"/>
      <c r="B30" s="65" t="s">
        <v>1101</v>
      </c>
      <c r="C30" s="66" t="s">
        <v>1141</v>
      </c>
      <c r="D30" s="67">
        <v>165484</v>
      </c>
      <c r="E30" s="67">
        <v>157049</v>
      </c>
      <c r="F30" s="67">
        <v>165180</v>
      </c>
      <c r="G30" s="68">
        <f t="shared" si="0"/>
        <v>105.17736502620201</v>
      </c>
    </row>
    <row r="31" spans="1:7" ht="19.5" customHeight="1">
      <c r="A31" s="61"/>
      <c r="B31" s="65" t="s">
        <v>1103</v>
      </c>
      <c r="C31" s="66" t="s">
        <v>1142</v>
      </c>
      <c r="D31" s="67">
        <v>15993</v>
      </c>
      <c r="E31" s="67">
        <v>15993</v>
      </c>
      <c r="F31" s="67">
        <v>15207</v>
      </c>
      <c r="G31" s="68">
        <f t="shared" si="0"/>
        <v>95.08534984055524</v>
      </c>
    </row>
    <row r="32" spans="1:7" ht="19.5" customHeight="1">
      <c r="A32" s="61"/>
      <c r="B32" s="65" t="s">
        <v>1107</v>
      </c>
      <c r="C32" s="66" t="s">
        <v>1143</v>
      </c>
      <c r="D32" s="67">
        <v>0</v>
      </c>
      <c r="E32" s="67">
        <v>0</v>
      </c>
      <c r="F32" s="67"/>
      <c r="G32" s="68"/>
    </row>
    <row r="33" spans="1:7" ht="19.5" customHeight="1">
      <c r="A33" s="61" t="s">
        <v>1144</v>
      </c>
      <c r="B33" s="65" t="s">
        <v>1145</v>
      </c>
      <c r="C33" s="66" t="s">
        <v>1146</v>
      </c>
      <c r="D33" s="67">
        <f>SUM(D34:D35)</f>
        <v>966</v>
      </c>
      <c r="E33" s="67">
        <f>SUM(E34:E35)</f>
        <v>966</v>
      </c>
      <c r="F33" s="67">
        <f>SUM(F34:F35)</f>
        <v>949</v>
      </c>
      <c r="G33" s="68">
        <f t="shared" si="0"/>
        <v>98.24016563146998</v>
      </c>
    </row>
    <row r="34" spans="1:7" ht="19.5" customHeight="1">
      <c r="A34" s="61"/>
      <c r="B34" s="65" t="s">
        <v>1101</v>
      </c>
      <c r="C34" s="66" t="s">
        <v>1147</v>
      </c>
      <c r="D34" s="67">
        <v>966</v>
      </c>
      <c r="E34" s="67">
        <v>966</v>
      </c>
      <c r="F34" s="67">
        <v>949</v>
      </c>
      <c r="G34" s="68">
        <f t="shared" si="0"/>
        <v>98.24016563146998</v>
      </c>
    </row>
    <row r="35" spans="1:7" ht="19.5" customHeight="1">
      <c r="A35" s="61"/>
      <c r="B35" s="65" t="s">
        <v>1103</v>
      </c>
      <c r="C35" s="66" t="s">
        <v>1148</v>
      </c>
      <c r="D35" s="67">
        <v>0</v>
      </c>
      <c r="E35" s="67"/>
      <c r="F35" s="67"/>
      <c r="G35" s="68"/>
    </row>
    <row r="36" spans="1:7" ht="19.5" customHeight="1">
      <c r="A36" s="61" t="s">
        <v>1149</v>
      </c>
      <c r="B36" s="65"/>
      <c r="C36" s="66" t="s">
        <v>1150</v>
      </c>
      <c r="D36" s="67">
        <f>SUM(D37:D39)</f>
        <v>0</v>
      </c>
      <c r="E36" s="67">
        <f>SUM(E37:E39)</f>
        <v>0</v>
      </c>
      <c r="F36" s="67">
        <f>SUM(F37:F39)</f>
        <v>0</v>
      </c>
      <c r="G36" s="68"/>
    </row>
    <row r="37" spans="1:7" ht="19.5" customHeight="1">
      <c r="A37" s="61"/>
      <c r="B37" s="65"/>
      <c r="C37" s="66" t="s">
        <v>1151</v>
      </c>
      <c r="D37" s="67">
        <v>0</v>
      </c>
      <c r="E37" s="67">
        <v>0</v>
      </c>
      <c r="F37" s="67"/>
      <c r="G37" s="68"/>
    </row>
    <row r="38" spans="1:7" ht="19.5" customHeight="1">
      <c r="A38" s="61"/>
      <c r="B38" s="65"/>
      <c r="C38" s="66" t="s">
        <v>1152</v>
      </c>
      <c r="D38" s="67">
        <v>0</v>
      </c>
      <c r="E38" s="67">
        <v>0</v>
      </c>
      <c r="F38" s="67"/>
      <c r="G38" s="68"/>
    </row>
    <row r="39" spans="1:7" ht="19.5" customHeight="1">
      <c r="A39" s="61"/>
      <c r="B39" s="65"/>
      <c r="C39" s="66" t="s">
        <v>1153</v>
      </c>
      <c r="D39" s="67">
        <v>0</v>
      </c>
      <c r="E39" s="67">
        <v>0</v>
      </c>
      <c r="F39" s="67"/>
      <c r="G39" s="68"/>
    </row>
    <row r="40" spans="1:7" ht="19.5" customHeight="1">
      <c r="A40" s="61" t="s">
        <v>1154</v>
      </c>
      <c r="B40" s="65" t="s">
        <v>1155</v>
      </c>
      <c r="C40" s="66" t="s">
        <v>1156</v>
      </c>
      <c r="D40" s="67">
        <f>SUM(D41:D45)</f>
        <v>10484</v>
      </c>
      <c r="E40" s="67">
        <f>SUM(E41:E45)</f>
        <v>12738</v>
      </c>
      <c r="F40" s="67">
        <f>SUM(F41:F45)</f>
        <v>10500</v>
      </c>
      <c r="G40" s="68">
        <f t="shared" si="0"/>
        <v>82.43052284503062</v>
      </c>
    </row>
    <row r="41" spans="1:7" ht="19.5" customHeight="1">
      <c r="A41" s="61"/>
      <c r="B41" s="65" t="s">
        <v>1101</v>
      </c>
      <c r="C41" s="66" t="s">
        <v>1157</v>
      </c>
      <c r="D41" s="67">
        <v>3570</v>
      </c>
      <c r="E41" s="67">
        <v>3570</v>
      </c>
      <c r="F41" s="67">
        <v>3034</v>
      </c>
      <c r="G41" s="68">
        <f t="shared" si="0"/>
        <v>84.9859943977591</v>
      </c>
    </row>
    <row r="42" spans="1:7" ht="19.5" customHeight="1">
      <c r="A42" s="61"/>
      <c r="B42" s="65" t="s">
        <v>1103</v>
      </c>
      <c r="C42" s="66" t="s">
        <v>1158</v>
      </c>
      <c r="D42" s="67">
        <v>0</v>
      </c>
      <c r="E42" s="67">
        <v>0</v>
      </c>
      <c r="F42" s="67"/>
      <c r="G42" s="68"/>
    </row>
    <row r="43" spans="1:7" ht="19.5" customHeight="1">
      <c r="A43" s="61"/>
      <c r="B43" s="65" t="s">
        <v>1105</v>
      </c>
      <c r="C43" s="66" t="s">
        <v>1159</v>
      </c>
      <c r="D43" s="67">
        <v>0</v>
      </c>
      <c r="E43" s="67">
        <v>10</v>
      </c>
      <c r="F43" s="67">
        <v>1</v>
      </c>
      <c r="G43" s="68">
        <f t="shared" si="0"/>
        <v>10</v>
      </c>
    </row>
    <row r="44" spans="1:7" ht="19.5" customHeight="1">
      <c r="A44" s="61"/>
      <c r="B44" s="65" t="s">
        <v>1117</v>
      </c>
      <c r="C44" s="66" t="s">
        <v>1160</v>
      </c>
      <c r="D44" s="67">
        <v>256</v>
      </c>
      <c r="E44" s="67">
        <v>2500</v>
      </c>
      <c r="F44" s="67">
        <v>2006</v>
      </c>
      <c r="G44" s="68">
        <f t="shared" si="0"/>
        <v>80.24</v>
      </c>
    </row>
    <row r="45" spans="1:7" ht="19.5" customHeight="1">
      <c r="A45" s="61"/>
      <c r="B45" s="65" t="s">
        <v>1107</v>
      </c>
      <c r="C45" s="66" t="s">
        <v>1161</v>
      </c>
      <c r="D45" s="69">
        <v>6658</v>
      </c>
      <c r="E45" s="69">
        <v>6658</v>
      </c>
      <c r="F45" s="69">
        <v>5459</v>
      </c>
      <c r="G45" s="68">
        <f t="shared" si="0"/>
        <v>81.99158906578552</v>
      </c>
    </row>
    <row r="46" spans="1:7" ht="19.5" customHeight="1">
      <c r="A46" s="70"/>
      <c r="B46" s="65"/>
      <c r="C46" s="71" t="s">
        <v>43</v>
      </c>
      <c r="D46" s="72">
        <f>D5+D10+D21+D29+D33+D40+D36</f>
        <v>301353</v>
      </c>
      <c r="E46" s="72">
        <f>E5+E10+E21+E29+E33+E40+E36</f>
        <v>298812</v>
      </c>
      <c r="F46" s="72">
        <f>F5+F10+F21+F29+F33+F40+F36</f>
        <v>299089</v>
      </c>
      <c r="G46" s="68">
        <f t="shared" si="0"/>
        <v>100.09270042702434</v>
      </c>
    </row>
  </sheetData>
  <sheetProtection/>
  <mergeCells count="1">
    <mergeCell ref="A2:G2"/>
  </mergeCells>
  <printOptions/>
  <pageMargins left="0.7513888888888889" right="0.5548611111111111" top="0.60625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4">
      <selection activeCell="I17" sqref="I17"/>
    </sheetView>
  </sheetViews>
  <sheetFormatPr defaultColWidth="9.00390625" defaultRowHeight="14.25"/>
  <cols>
    <col min="2" max="2" width="16.00390625" style="0" customWidth="1"/>
    <col min="3" max="3" width="10.625" style="1" customWidth="1"/>
    <col min="4" max="4" width="10.25390625" style="1" customWidth="1"/>
    <col min="5" max="5" width="9.125" style="1" customWidth="1"/>
    <col min="6" max="7" width="13.25390625" style="1" customWidth="1"/>
  </cols>
  <sheetData>
    <row r="1" spans="1:7" ht="21" customHeight="1">
      <c r="A1" s="34" t="s">
        <v>1162</v>
      </c>
      <c r="B1" s="35"/>
      <c r="C1" s="36"/>
      <c r="D1" s="36"/>
      <c r="E1" s="36"/>
      <c r="F1" s="37"/>
      <c r="G1" s="37"/>
    </row>
    <row r="2" spans="1:7" ht="42.75" customHeight="1">
      <c r="A2" s="22" t="s">
        <v>1163</v>
      </c>
      <c r="B2" s="22"/>
      <c r="C2" s="23"/>
      <c r="D2" s="23"/>
      <c r="E2" s="23"/>
      <c r="F2" s="23"/>
      <c r="G2" s="23"/>
    </row>
    <row r="3" spans="1:7" ht="14.25">
      <c r="A3" s="38"/>
      <c r="B3" s="39"/>
      <c r="C3" s="40"/>
      <c r="D3" s="40"/>
      <c r="E3" s="40"/>
      <c r="F3" s="40"/>
      <c r="G3" s="41" t="s">
        <v>46</v>
      </c>
    </row>
    <row r="4" spans="1:7" ht="24.75" customHeight="1">
      <c r="A4" s="26" t="s">
        <v>1096</v>
      </c>
      <c r="B4" s="26" t="s">
        <v>1164</v>
      </c>
      <c r="C4" s="131" t="s">
        <v>4</v>
      </c>
      <c r="D4" s="42" t="s">
        <v>5</v>
      </c>
      <c r="E4" s="42" t="s">
        <v>6</v>
      </c>
      <c r="F4" s="43" t="s">
        <v>1165</v>
      </c>
      <c r="G4" s="44"/>
    </row>
    <row r="5" spans="1:7" ht="24.75" customHeight="1">
      <c r="A5" s="26"/>
      <c r="B5" s="26"/>
      <c r="C5" s="131"/>
      <c r="D5" s="45"/>
      <c r="E5" s="45"/>
      <c r="F5" s="44" t="s">
        <v>1166</v>
      </c>
      <c r="G5" s="46" t="s">
        <v>1167</v>
      </c>
    </row>
    <row r="6" spans="1:7" ht="24.75" customHeight="1">
      <c r="A6" s="26">
        <v>1</v>
      </c>
      <c r="B6" s="28" t="s">
        <v>1168</v>
      </c>
      <c r="C6" s="132">
        <v>10698</v>
      </c>
      <c r="D6" s="47">
        <v>11642</v>
      </c>
      <c r="E6" s="47">
        <f>F6+G6</f>
        <v>12407</v>
      </c>
      <c r="F6" s="48">
        <v>7245</v>
      </c>
      <c r="G6" s="49">
        <v>5162</v>
      </c>
    </row>
    <row r="7" spans="1:7" ht="24.75" customHeight="1">
      <c r="A7" s="26">
        <v>2</v>
      </c>
      <c r="B7" s="28" t="s">
        <v>1169</v>
      </c>
      <c r="C7" s="132">
        <v>16015</v>
      </c>
      <c r="D7" s="47">
        <v>23761</v>
      </c>
      <c r="E7" s="47">
        <f aca="true" t="shared" si="0" ref="E7:E17">F7+G7</f>
        <v>22219</v>
      </c>
      <c r="F7" s="48">
        <v>8148</v>
      </c>
      <c r="G7" s="49">
        <v>14071</v>
      </c>
    </row>
    <row r="8" spans="1:7" ht="24.75" customHeight="1">
      <c r="A8" s="26">
        <v>3</v>
      </c>
      <c r="B8" s="28" t="s">
        <v>1170</v>
      </c>
      <c r="C8" s="132">
        <v>7200</v>
      </c>
      <c r="D8" s="47">
        <v>12626</v>
      </c>
      <c r="E8" s="47">
        <f t="shared" si="0"/>
        <v>14322</v>
      </c>
      <c r="F8" s="48">
        <v>6625</v>
      </c>
      <c r="G8" s="49">
        <v>7697</v>
      </c>
    </row>
    <row r="9" spans="1:7" ht="24.75" customHeight="1">
      <c r="A9" s="26">
        <v>4</v>
      </c>
      <c r="B9" s="28" t="s">
        <v>1171</v>
      </c>
      <c r="C9" s="132">
        <v>11012</v>
      </c>
      <c r="D9" s="47">
        <v>18074</v>
      </c>
      <c r="E9" s="47">
        <f t="shared" si="0"/>
        <v>16067</v>
      </c>
      <c r="F9" s="48">
        <v>6624</v>
      </c>
      <c r="G9" s="49">
        <v>9443</v>
      </c>
    </row>
    <row r="10" spans="1:7" ht="24.75" customHeight="1">
      <c r="A10" s="26">
        <v>5</v>
      </c>
      <c r="B10" s="28" t="s">
        <v>1172</v>
      </c>
      <c r="C10" s="132">
        <v>9185</v>
      </c>
      <c r="D10" s="47">
        <v>10343</v>
      </c>
      <c r="E10" s="47">
        <f t="shared" si="0"/>
        <v>11285</v>
      </c>
      <c r="F10" s="48">
        <v>4989</v>
      </c>
      <c r="G10" s="49">
        <v>6296</v>
      </c>
    </row>
    <row r="11" spans="1:7" ht="24.75" customHeight="1">
      <c r="A11" s="26">
        <v>6</v>
      </c>
      <c r="B11" s="28" t="s">
        <v>1173</v>
      </c>
      <c r="C11" s="132">
        <v>9542</v>
      </c>
      <c r="D11" s="47">
        <v>9548</v>
      </c>
      <c r="E11" s="47">
        <f t="shared" si="0"/>
        <v>10805</v>
      </c>
      <c r="F11" s="48">
        <v>5884</v>
      </c>
      <c r="G11" s="49">
        <v>4921</v>
      </c>
    </row>
    <row r="12" spans="1:7" ht="24.75" customHeight="1">
      <c r="A12" s="26">
        <v>7</v>
      </c>
      <c r="B12" s="28" t="s">
        <v>1174</v>
      </c>
      <c r="C12" s="132">
        <v>6618</v>
      </c>
      <c r="D12" s="47">
        <v>7497</v>
      </c>
      <c r="E12" s="47">
        <f t="shared" si="0"/>
        <v>9666</v>
      </c>
      <c r="F12" s="48">
        <v>3790</v>
      </c>
      <c r="G12" s="49">
        <v>5876</v>
      </c>
    </row>
    <row r="13" spans="1:7" ht="24.75" customHeight="1">
      <c r="A13" s="26">
        <v>8</v>
      </c>
      <c r="B13" s="28" t="s">
        <v>1175</v>
      </c>
      <c r="C13" s="132">
        <v>34374</v>
      </c>
      <c r="D13" s="47">
        <v>39927</v>
      </c>
      <c r="E13" s="47">
        <f t="shared" si="0"/>
        <v>41432</v>
      </c>
      <c r="F13" s="48">
        <v>9159</v>
      </c>
      <c r="G13" s="49">
        <v>32273</v>
      </c>
    </row>
    <row r="14" spans="1:7" ht="24.75" customHeight="1">
      <c r="A14" s="26">
        <v>9</v>
      </c>
      <c r="B14" s="28" t="s">
        <v>1176</v>
      </c>
      <c r="C14" s="132">
        <v>15002</v>
      </c>
      <c r="D14" s="47">
        <v>37037</v>
      </c>
      <c r="E14" s="47">
        <f t="shared" si="0"/>
        <v>46848</v>
      </c>
      <c r="F14" s="48">
        <v>7786</v>
      </c>
      <c r="G14" s="49">
        <v>39062</v>
      </c>
    </row>
    <row r="15" spans="1:7" ht="24.75" customHeight="1">
      <c r="A15" s="26">
        <v>10</v>
      </c>
      <c r="B15" s="28" t="s">
        <v>1177</v>
      </c>
      <c r="C15" s="132">
        <v>5890</v>
      </c>
      <c r="D15" s="47">
        <v>10841</v>
      </c>
      <c r="E15" s="47">
        <f t="shared" si="0"/>
        <v>12125</v>
      </c>
      <c r="F15" s="48">
        <v>4068</v>
      </c>
      <c r="G15" s="49">
        <v>8057</v>
      </c>
    </row>
    <row r="16" spans="1:7" ht="24.75" customHeight="1">
      <c r="A16" s="26">
        <v>11</v>
      </c>
      <c r="B16" s="28" t="s">
        <v>1178</v>
      </c>
      <c r="C16" s="132">
        <v>6125</v>
      </c>
      <c r="D16" s="47">
        <v>10062</v>
      </c>
      <c r="E16" s="47">
        <f t="shared" si="0"/>
        <v>11164</v>
      </c>
      <c r="F16" s="48">
        <v>3615</v>
      </c>
      <c r="G16" s="49">
        <v>7549</v>
      </c>
    </row>
    <row r="17" spans="1:7" ht="24.75" customHeight="1">
      <c r="A17" s="26">
        <v>12</v>
      </c>
      <c r="B17" s="28" t="s">
        <v>1179</v>
      </c>
      <c r="C17" s="132">
        <v>11670</v>
      </c>
      <c r="D17" s="47">
        <v>6339</v>
      </c>
      <c r="E17" s="47">
        <f t="shared" si="0"/>
        <v>6958</v>
      </c>
      <c r="F17" s="48">
        <v>5022</v>
      </c>
      <c r="G17" s="49">
        <v>1936</v>
      </c>
    </row>
    <row r="18" spans="1:7" ht="24.75" customHeight="1">
      <c r="A18" s="50"/>
      <c r="B18" s="26" t="s">
        <v>43</v>
      </c>
      <c r="C18" s="133">
        <f>SUM(C6:C17)</f>
        <v>143331</v>
      </c>
      <c r="D18" s="49">
        <f>SUM(D6:D17)</f>
        <v>197697</v>
      </c>
      <c r="E18" s="49">
        <f>SUM(E6:E17)</f>
        <v>215298</v>
      </c>
      <c r="F18" s="49">
        <f>SUM(F6:F17)</f>
        <v>72955</v>
      </c>
      <c r="G18" s="49">
        <f>SUM(G6:G17)</f>
        <v>142343</v>
      </c>
    </row>
  </sheetData>
  <sheetProtection/>
  <mergeCells count="7">
    <mergeCell ref="A2:G2"/>
    <mergeCell ref="F4:G4"/>
    <mergeCell ref="A4:A5"/>
    <mergeCell ref="B4:B5"/>
    <mergeCell ref="C4:C5"/>
    <mergeCell ref="D4:D5"/>
    <mergeCell ref="E4:E5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2" max="2" width="38.25390625" style="0" customWidth="1"/>
    <col min="3" max="3" width="10.50390625" style="1" customWidth="1"/>
    <col min="4" max="4" width="10.625" style="1" customWidth="1"/>
    <col min="5" max="5" width="9.75390625" style="1" customWidth="1"/>
    <col min="6" max="6" width="10.125" style="0" customWidth="1"/>
  </cols>
  <sheetData>
    <row r="1" spans="1:6" ht="14.25">
      <c r="A1" s="2" t="s">
        <v>1180</v>
      </c>
      <c r="B1" s="20"/>
      <c r="C1" s="21"/>
      <c r="D1" s="21"/>
      <c r="E1" s="21"/>
      <c r="F1" s="21"/>
    </row>
    <row r="2" spans="1:6" ht="33" customHeight="1">
      <c r="A2" s="22" t="s">
        <v>1181</v>
      </c>
      <c r="B2" s="22"/>
      <c r="C2" s="23"/>
      <c r="D2" s="23"/>
      <c r="E2" s="23"/>
      <c r="F2" s="22"/>
    </row>
    <row r="3" spans="1:6" ht="13.5" customHeight="1">
      <c r="A3" s="24"/>
      <c r="B3" s="24"/>
      <c r="C3" s="25"/>
      <c r="D3" s="25"/>
      <c r="E3" s="25"/>
      <c r="F3" s="25" t="s">
        <v>46</v>
      </c>
    </row>
    <row r="4" spans="1:6" ht="30.75" customHeight="1">
      <c r="A4" s="26" t="s">
        <v>1096</v>
      </c>
      <c r="B4" s="26" t="s">
        <v>1182</v>
      </c>
      <c r="C4" s="27" t="s">
        <v>4</v>
      </c>
      <c r="D4" s="27" t="s">
        <v>5</v>
      </c>
      <c r="E4" s="27" t="s">
        <v>6</v>
      </c>
      <c r="F4" s="27" t="s">
        <v>7</v>
      </c>
    </row>
    <row r="5" spans="1:6" ht="19.5" customHeight="1">
      <c r="A5" s="26" t="s">
        <v>1098</v>
      </c>
      <c r="B5" s="28" t="s">
        <v>1166</v>
      </c>
      <c r="C5" s="29">
        <f>SUM(C6:C15)</f>
        <v>76216</v>
      </c>
      <c r="D5" s="29">
        <f>SUM(D6:D15)</f>
        <v>71415</v>
      </c>
      <c r="E5" s="29">
        <f>SUM(E6:E15)</f>
        <v>72955</v>
      </c>
      <c r="F5" s="30">
        <f>(E5/D5)*100</f>
        <v>102.15640971784639</v>
      </c>
    </row>
    <row r="6" spans="1:6" ht="19.5" customHeight="1">
      <c r="A6" s="26"/>
      <c r="B6" s="31" t="s">
        <v>1183</v>
      </c>
      <c r="C6" s="29">
        <v>43077</v>
      </c>
      <c r="D6" s="29">
        <v>41215</v>
      </c>
      <c r="E6" s="29">
        <v>42954</v>
      </c>
      <c r="F6" s="30">
        <f aca="true" t="shared" si="0" ref="F6:F36">(E6/D6)*100</f>
        <v>104.21933761979862</v>
      </c>
    </row>
    <row r="7" spans="1:6" ht="19.5" customHeight="1">
      <c r="A7" s="26"/>
      <c r="B7" s="31" t="s">
        <v>1184</v>
      </c>
      <c r="C7" s="29">
        <v>33139</v>
      </c>
      <c r="D7" s="29">
        <v>30200</v>
      </c>
      <c r="E7" s="29">
        <v>30001</v>
      </c>
      <c r="F7" s="30">
        <f t="shared" si="0"/>
        <v>99.34105960264901</v>
      </c>
    </row>
    <row r="8" spans="1:6" ht="19.5" customHeight="1">
      <c r="A8" s="26"/>
      <c r="B8" s="31" t="s">
        <v>1185</v>
      </c>
      <c r="C8" s="29"/>
      <c r="D8" s="29"/>
      <c r="E8" s="29"/>
      <c r="F8" s="30"/>
    </row>
    <row r="9" spans="1:6" ht="19.5" customHeight="1">
      <c r="A9" s="26"/>
      <c r="B9" s="31" t="s">
        <v>1186</v>
      </c>
      <c r="C9" s="29"/>
      <c r="D9" s="29"/>
      <c r="E9" s="29"/>
      <c r="F9" s="30"/>
    </row>
    <row r="10" spans="1:6" ht="19.5" customHeight="1">
      <c r="A10" s="26"/>
      <c r="B10" s="31" t="s">
        <v>1187</v>
      </c>
      <c r="C10" s="29"/>
      <c r="D10" s="29"/>
      <c r="E10" s="29"/>
      <c r="F10" s="30"/>
    </row>
    <row r="11" spans="1:6" ht="19.5" customHeight="1">
      <c r="A11" s="26"/>
      <c r="B11" s="31" t="s">
        <v>1188</v>
      </c>
      <c r="C11" s="29"/>
      <c r="D11" s="29"/>
      <c r="E11" s="29"/>
      <c r="F11" s="30"/>
    </row>
    <row r="12" spans="1:6" ht="19.5" customHeight="1">
      <c r="A12" s="26"/>
      <c r="B12" s="31" t="s">
        <v>1189</v>
      </c>
      <c r="C12" s="29"/>
      <c r="D12" s="29"/>
      <c r="E12" s="29"/>
      <c r="F12" s="30"/>
    </row>
    <row r="13" spans="1:6" ht="19.5" customHeight="1">
      <c r="A13" s="26"/>
      <c r="B13" s="31" t="s">
        <v>1190</v>
      </c>
      <c r="C13" s="29"/>
      <c r="D13" s="29"/>
      <c r="E13" s="29"/>
      <c r="F13" s="30"/>
    </row>
    <row r="14" spans="1:6" ht="19.5" customHeight="1">
      <c r="A14" s="26"/>
      <c r="B14" s="31" t="s">
        <v>1191</v>
      </c>
      <c r="C14" s="29"/>
      <c r="D14" s="29"/>
      <c r="E14" s="29"/>
      <c r="F14" s="30"/>
    </row>
    <row r="15" spans="1:6" ht="19.5" customHeight="1">
      <c r="A15" s="26"/>
      <c r="B15" s="31" t="s">
        <v>1192</v>
      </c>
      <c r="C15" s="29"/>
      <c r="D15" s="29"/>
      <c r="E15" s="29"/>
      <c r="F15" s="30"/>
    </row>
    <row r="16" spans="1:6" ht="19.5" customHeight="1">
      <c r="A16" s="26" t="s">
        <v>1109</v>
      </c>
      <c r="B16" s="31" t="s">
        <v>1167</v>
      </c>
      <c r="C16" s="29">
        <f>SUM(C17:C35)</f>
        <v>67115</v>
      </c>
      <c r="D16" s="29">
        <f>SUM(D17:D35)</f>
        <v>126282</v>
      </c>
      <c r="E16" s="29">
        <f>SUM(E17:E35)</f>
        <v>142343</v>
      </c>
      <c r="F16" s="30">
        <f t="shared" si="0"/>
        <v>112.71836049476569</v>
      </c>
    </row>
    <row r="17" spans="1:6" ht="19.5" customHeight="1">
      <c r="A17" s="26"/>
      <c r="B17" s="31" t="s">
        <v>936</v>
      </c>
      <c r="C17" s="29">
        <v>11000</v>
      </c>
      <c r="D17" s="29">
        <v>11705</v>
      </c>
      <c r="E17" s="29">
        <v>13257</v>
      </c>
      <c r="F17" s="30">
        <f t="shared" si="0"/>
        <v>113.25929090132422</v>
      </c>
    </row>
    <row r="18" spans="1:6" ht="19.5" customHeight="1">
      <c r="A18" s="26"/>
      <c r="B18" s="31" t="s">
        <v>1193</v>
      </c>
      <c r="C18" s="29">
        <v>121</v>
      </c>
      <c r="D18" s="29">
        <v>170</v>
      </c>
      <c r="E18" s="29">
        <v>184</v>
      </c>
      <c r="F18" s="30">
        <f t="shared" si="0"/>
        <v>108.23529411764706</v>
      </c>
    </row>
    <row r="19" spans="1:6" ht="19.5" customHeight="1">
      <c r="A19" s="26"/>
      <c r="B19" s="31" t="s">
        <v>1194</v>
      </c>
      <c r="C19" s="29">
        <v>2500</v>
      </c>
      <c r="D19" s="29">
        <v>4253</v>
      </c>
      <c r="E19" s="29">
        <v>4253</v>
      </c>
      <c r="F19" s="30">
        <f t="shared" si="0"/>
        <v>100</v>
      </c>
    </row>
    <row r="20" spans="1:6" ht="19.5" customHeight="1">
      <c r="A20" s="26"/>
      <c r="B20" s="31" t="s">
        <v>1195</v>
      </c>
      <c r="C20" s="29">
        <v>7900</v>
      </c>
      <c r="D20" s="29">
        <v>16541</v>
      </c>
      <c r="E20" s="29">
        <v>11573</v>
      </c>
      <c r="F20" s="30">
        <f t="shared" si="0"/>
        <v>69.9655401729037</v>
      </c>
    </row>
    <row r="21" spans="1:6" ht="19.5" customHeight="1">
      <c r="A21" s="26"/>
      <c r="B21" s="31" t="s">
        <v>1196</v>
      </c>
      <c r="C21" s="29">
        <v>1372</v>
      </c>
      <c r="D21" s="29">
        <v>10282</v>
      </c>
      <c r="E21" s="29">
        <v>10309</v>
      </c>
      <c r="F21" s="30">
        <f t="shared" si="0"/>
        <v>100.26259482590936</v>
      </c>
    </row>
    <row r="22" spans="1:6" ht="19.5" customHeight="1">
      <c r="A22" s="26"/>
      <c r="B22" s="31" t="s">
        <v>1197</v>
      </c>
      <c r="C22" s="29">
        <v>9000</v>
      </c>
      <c r="D22" s="29">
        <v>3720</v>
      </c>
      <c r="E22" s="29">
        <v>7984</v>
      </c>
      <c r="F22" s="30">
        <f t="shared" si="0"/>
        <v>214.62365591397847</v>
      </c>
    </row>
    <row r="23" spans="1:6" ht="19.5" customHeight="1">
      <c r="A23" s="26"/>
      <c r="B23" s="31" t="s">
        <v>1198</v>
      </c>
      <c r="C23" s="29">
        <v>2440</v>
      </c>
      <c r="D23" s="29">
        <v>47</v>
      </c>
      <c r="E23" s="29">
        <v>125</v>
      </c>
      <c r="F23" s="30">
        <f t="shared" si="0"/>
        <v>265.9574468085106</v>
      </c>
    </row>
    <row r="24" spans="1:6" ht="19.5" customHeight="1">
      <c r="A24" s="26"/>
      <c r="B24" s="31" t="s">
        <v>1199</v>
      </c>
      <c r="C24" s="29">
        <v>450</v>
      </c>
      <c r="D24" s="29">
        <v>942</v>
      </c>
      <c r="E24" s="29">
        <v>1036</v>
      </c>
      <c r="F24" s="30">
        <f t="shared" si="0"/>
        <v>109.97876857749469</v>
      </c>
    </row>
    <row r="25" spans="1:6" ht="19.5" customHeight="1">
      <c r="A25" s="26"/>
      <c r="B25" s="31" t="s">
        <v>1200</v>
      </c>
      <c r="C25" s="29">
        <v>7000</v>
      </c>
      <c r="D25" s="29">
        <v>41053</v>
      </c>
      <c r="E25" s="29">
        <v>42843</v>
      </c>
      <c r="F25" s="30">
        <f t="shared" si="0"/>
        <v>104.36021728010134</v>
      </c>
    </row>
    <row r="26" spans="1:6" ht="19.5" customHeight="1">
      <c r="A26" s="26"/>
      <c r="B26" s="31" t="s">
        <v>1201</v>
      </c>
      <c r="C26" s="29">
        <v>20441</v>
      </c>
      <c r="D26" s="29">
        <v>31480</v>
      </c>
      <c r="E26" s="29">
        <v>44212</v>
      </c>
      <c r="F26" s="30">
        <f t="shared" si="0"/>
        <v>140.44472681067344</v>
      </c>
    </row>
    <row r="27" spans="1:6" ht="19.5" customHeight="1">
      <c r="A27" s="26"/>
      <c r="B27" s="31" t="s">
        <v>1202</v>
      </c>
      <c r="C27" s="29">
        <v>2225</v>
      </c>
      <c r="D27" s="29">
        <v>2912</v>
      </c>
      <c r="E27" s="29">
        <v>3272</v>
      </c>
      <c r="F27" s="30">
        <f t="shared" si="0"/>
        <v>112.36263736263736</v>
      </c>
    </row>
    <row r="28" spans="1:6" ht="19.5" customHeight="1">
      <c r="A28" s="26"/>
      <c r="B28" s="31" t="s">
        <v>1203</v>
      </c>
      <c r="C28" s="29">
        <v>80</v>
      </c>
      <c r="D28" s="29"/>
      <c r="E28" s="29">
        <v>0</v>
      </c>
      <c r="F28" s="30"/>
    </row>
    <row r="29" spans="1:6" ht="19.5" customHeight="1">
      <c r="A29" s="26"/>
      <c r="B29" s="31" t="s">
        <v>1204</v>
      </c>
      <c r="C29" s="29"/>
      <c r="D29" s="29">
        <v>10</v>
      </c>
      <c r="E29" s="29">
        <v>10</v>
      </c>
      <c r="F29" s="30">
        <f t="shared" si="0"/>
        <v>100</v>
      </c>
    </row>
    <row r="30" spans="1:6" ht="19.5" customHeight="1">
      <c r="A30" s="26"/>
      <c r="B30" s="31" t="s">
        <v>1205</v>
      </c>
      <c r="C30" s="29"/>
      <c r="D30" s="29"/>
      <c r="E30" s="29">
        <v>0</v>
      </c>
      <c r="F30" s="30"/>
    </row>
    <row r="31" spans="1:6" ht="19.5" customHeight="1">
      <c r="A31" s="26"/>
      <c r="B31" s="31" t="s">
        <v>1206</v>
      </c>
      <c r="C31" s="29">
        <v>960</v>
      </c>
      <c r="D31" s="29">
        <v>2513</v>
      </c>
      <c r="E31" s="29">
        <v>2611</v>
      </c>
      <c r="F31" s="30">
        <f t="shared" si="0"/>
        <v>103.89972144846797</v>
      </c>
    </row>
    <row r="32" spans="1:6" ht="19.5" customHeight="1">
      <c r="A32" s="26"/>
      <c r="B32" s="31" t="s">
        <v>1207</v>
      </c>
      <c r="C32" s="29">
        <v>435</v>
      </c>
      <c r="D32" s="29">
        <v>250</v>
      </c>
      <c r="E32" s="29">
        <v>271</v>
      </c>
      <c r="F32" s="30">
        <f t="shared" si="0"/>
        <v>108.4</v>
      </c>
    </row>
    <row r="33" spans="1:6" ht="19.5" customHeight="1">
      <c r="A33" s="32"/>
      <c r="B33" s="31" t="s">
        <v>1208</v>
      </c>
      <c r="C33" s="29"/>
      <c r="D33" s="29"/>
      <c r="E33" s="29">
        <v>0</v>
      </c>
      <c r="F33" s="30"/>
    </row>
    <row r="34" spans="1:6" ht="19.5" customHeight="1">
      <c r="A34" s="32"/>
      <c r="B34" s="31" t="s">
        <v>1209</v>
      </c>
      <c r="C34" s="29">
        <v>1191</v>
      </c>
      <c r="D34" s="29">
        <v>404</v>
      </c>
      <c r="E34" s="29">
        <v>403</v>
      </c>
      <c r="F34" s="30">
        <f t="shared" si="0"/>
        <v>99.75247524752476</v>
      </c>
    </row>
    <row r="35" spans="1:6" ht="19.5" customHeight="1">
      <c r="A35" s="32"/>
      <c r="B35" s="33" t="s">
        <v>943</v>
      </c>
      <c r="C35" s="29"/>
      <c r="D35" s="29"/>
      <c r="E35" s="29"/>
      <c r="F35" s="30"/>
    </row>
    <row r="36" spans="1:6" ht="19.5" customHeight="1">
      <c r="A36" s="26"/>
      <c r="B36" s="26" t="s">
        <v>43</v>
      </c>
      <c r="C36" s="29">
        <f>C16+C5</f>
        <v>143331</v>
      </c>
      <c r="D36" s="29">
        <f>D16+D5</f>
        <v>197697</v>
      </c>
      <c r="E36" s="29">
        <f>E16+E5</f>
        <v>215298</v>
      </c>
      <c r="F36" s="30">
        <f t="shared" si="0"/>
        <v>108.90301825520874</v>
      </c>
    </row>
  </sheetData>
  <sheetProtection/>
  <mergeCells count="1">
    <mergeCell ref="A2:F2"/>
  </mergeCells>
  <printOptions/>
  <pageMargins left="0.5548611111111111" right="0.3576388888888889" top="0.60625" bottom="0.60625" header="0.5" footer="0.5"/>
  <pageSetup fitToHeight="1" fitToWidth="1" horizontalDpi="600" verticalDpi="6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M6" sqref="M6"/>
    </sheetView>
  </sheetViews>
  <sheetFormatPr defaultColWidth="9.00390625" defaultRowHeight="14.25"/>
  <cols>
    <col min="2" max="2" width="15.625" style="0" customWidth="1"/>
    <col min="3" max="3" width="8.75390625" style="1" customWidth="1"/>
    <col min="4" max="4" width="10.25390625" style="1" customWidth="1"/>
    <col min="5" max="5" width="11.50390625" style="1" customWidth="1"/>
    <col min="6" max="8" width="9.00390625" style="1" customWidth="1"/>
  </cols>
  <sheetData>
    <row r="1" spans="1:8" ht="19.5" customHeight="1">
      <c r="A1" s="2" t="s">
        <v>1210</v>
      </c>
      <c r="B1" s="3"/>
      <c r="C1" s="4"/>
      <c r="D1" s="4"/>
      <c r="E1" s="4"/>
      <c r="F1" s="4"/>
      <c r="G1" s="4"/>
      <c r="H1" s="4"/>
    </row>
    <row r="2" spans="1:8" ht="31.5" customHeight="1">
      <c r="A2" s="5" t="s">
        <v>1211</v>
      </c>
      <c r="B2" s="5"/>
      <c r="C2" s="6"/>
      <c r="D2" s="6"/>
      <c r="E2" s="6"/>
      <c r="F2" s="6"/>
      <c r="G2" s="6"/>
      <c r="H2" s="6"/>
    </row>
    <row r="3" spans="1:8" ht="14.25">
      <c r="A3" s="7"/>
      <c r="B3" s="8"/>
      <c r="C3" s="9"/>
      <c r="D3" s="9"/>
      <c r="E3" s="9"/>
      <c r="F3" s="9"/>
      <c r="G3" s="9"/>
      <c r="H3" s="10" t="s">
        <v>46</v>
      </c>
    </row>
    <row r="4" spans="1:8" ht="24.75" customHeight="1">
      <c r="A4" s="11" t="s">
        <v>1096</v>
      </c>
      <c r="B4" s="11" t="s">
        <v>1164</v>
      </c>
      <c r="C4" s="12" t="s">
        <v>4</v>
      </c>
      <c r="D4" s="12" t="s">
        <v>5</v>
      </c>
      <c r="E4" s="12" t="s">
        <v>6</v>
      </c>
      <c r="F4" s="13" t="s">
        <v>1165</v>
      </c>
      <c r="G4" s="13"/>
      <c r="H4" s="14"/>
    </row>
    <row r="5" spans="1:8" ht="24.75" customHeight="1">
      <c r="A5" s="11"/>
      <c r="B5" s="11"/>
      <c r="C5" s="12"/>
      <c r="D5" s="12"/>
      <c r="E5" s="12"/>
      <c r="F5" s="15" t="s">
        <v>1212</v>
      </c>
      <c r="G5" s="12" t="s">
        <v>1213</v>
      </c>
      <c r="H5" s="12" t="s">
        <v>1214</v>
      </c>
    </row>
    <row r="6" spans="1:8" ht="24.75" customHeight="1">
      <c r="A6" s="11">
        <v>1</v>
      </c>
      <c r="B6" s="16" t="s">
        <v>1168</v>
      </c>
      <c r="C6" s="17">
        <v>3300</v>
      </c>
      <c r="D6" s="17">
        <v>3300</v>
      </c>
      <c r="E6" s="17">
        <v>3211</v>
      </c>
      <c r="F6" s="18"/>
      <c r="G6" s="19"/>
      <c r="H6" s="19"/>
    </row>
    <row r="7" spans="1:8" ht="24.75" customHeight="1">
      <c r="A7" s="11">
        <v>2</v>
      </c>
      <c r="B7" s="16" t="s">
        <v>1169</v>
      </c>
      <c r="C7" s="17">
        <v>4800</v>
      </c>
      <c r="D7" s="17">
        <v>5000</v>
      </c>
      <c r="E7" s="17">
        <v>4502</v>
      </c>
      <c r="F7" s="18"/>
      <c r="G7" s="19"/>
      <c r="H7" s="19"/>
    </row>
    <row r="8" spans="1:8" ht="24.75" customHeight="1">
      <c r="A8" s="11">
        <v>3</v>
      </c>
      <c r="B8" s="16" t="s">
        <v>1170</v>
      </c>
      <c r="C8" s="17">
        <v>1600</v>
      </c>
      <c r="D8" s="17">
        <v>2800</v>
      </c>
      <c r="E8" s="17">
        <v>2900</v>
      </c>
      <c r="F8" s="18"/>
      <c r="G8" s="19"/>
      <c r="H8" s="19"/>
    </row>
    <row r="9" spans="1:8" ht="24.75" customHeight="1">
      <c r="A9" s="11">
        <v>4</v>
      </c>
      <c r="B9" s="16" t="s">
        <v>1171</v>
      </c>
      <c r="C9" s="17">
        <v>3080</v>
      </c>
      <c r="D9" s="17">
        <v>4200</v>
      </c>
      <c r="E9" s="17">
        <v>3650</v>
      </c>
      <c r="F9" s="18"/>
      <c r="G9" s="19"/>
      <c r="H9" s="19"/>
    </row>
    <row r="10" spans="1:8" ht="24.75" customHeight="1">
      <c r="A10" s="11">
        <v>5</v>
      </c>
      <c r="B10" s="16" t="s">
        <v>1172</v>
      </c>
      <c r="C10" s="17">
        <v>1000</v>
      </c>
      <c r="D10" s="17">
        <v>1800</v>
      </c>
      <c r="E10" s="17">
        <v>1831</v>
      </c>
      <c r="F10" s="18"/>
      <c r="G10" s="19"/>
      <c r="H10" s="19"/>
    </row>
    <row r="11" spans="1:8" ht="24.75" customHeight="1">
      <c r="A11" s="11">
        <v>6</v>
      </c>
      <c r="B11" s="16" t="s">
        <v>1173</v>
      </c>
      <c r="C11" s="17">
        <v>1830</v>
      </c>
      <c r="D11" s="17">
        <v>1800</v>
      </c>
      <c r="E11" s="17">
        <v>1800</v>
      </c>
      <c r="F11" s="18"/>
      <c r="G11" s="19"/>
      <c r="H11" s="19"/>
    </row>
    <row r="12" spans="1:8" ht="24.75" customHeight="1">
      <c r="A12" s="11">
        <v>7</v>
      </c>
      <c r="B12" s="16" t="s">
        <v>1174</v>
      </c>
      <c r="C12" s="17">
        <v>1000</v>
      </c>
      <c r="D12" s="17">
        <v>1000</v>
      </c>
      <c r="E12" s="17">
        <v>1349</v>
      </c>
      <c r="F12" s="18"/>
      <c r="G12" s="19"/>
      <c r="H12" s="19"/>
    </row>
    <row r="13" spans="1:8" ht="24.75" customHeight="1">
      <c r="A13" s="11">
        <v>8</v>
      </c>
      <c r="B13" s="16" t="s">
        <v>1175</v>
      </c>
      <c r="C13" s="17">
        <v>6029</v>
      </c>
      <c r="D13" s="17">
        <v>3500</v>
      </c>
      <c r="E13" s="17">
        <v>2720</v>
      </c>
      <c r="F13" s="18"/>
      <c r="G13" s="19"/>
      <c r="H13" s="19"/>
    </row>
    <row r="14" spans="1:8" ht="24.75" customHeight="1">
      <c r="A14" s="11">
        <v>9</v>
      </c>
      <c r="B14" s="16" t="s">
        <v>1176</v>
      </c>
      <c r="C14" s="17">
        <v>3000</v>
      </c>
      <c r="D14" s="17">
        <v>2000</v>
      </c>
      <c r="E14" s="17">
        <v>2852</v>
      </c>
      <c r="F14" s="18"/>
      <c r="G14" s="19"/>
      <c r="H14" s="19"/>
    </row>
    <row r="15" spans="1:8" ht="24.75" customHeight="1">
      <c r="A15" s="11">
        <v>10</v>
      </c>
      <c r="B15" s="16" t="s">
        <v>1177</v>
      </c>
      <c r="C15" s="17">
        <v>800</v>
      </c>
      <c r="D15" s="17">
        <v>1200</v>
      </c>
      <c r="E15" s="17">
        <v>1419</v>
      </c>
      <c r="F15" s="18"/>
      <c r="G15" s="19"/>
      <c r="H15" s="19"/>
    </row>
    <row r="16" spans="1:8" ht="24.75" customHeight="1">
      <c r="A16" s="11">
        <v>11</v>
      </c>
      <c r="B16" s="16" t="s">
        <v>1178</v>
      </c>
      <c r="C16" s="17">
        <v>700</v>
      </c>
      <c r="D16" s="17">
        <v>800</v>
      </c>
      <c r="E16" s="17">
        <v>1352</v>
      </c>
      <c r="F16" s="18"/>
      <c r="G16" s="19"/>
      <c r="H16" s="19"/>
    </row>
    <row r="17" spans="1:8" ht="24.75" customHeight="1">
      <c r="A17" s="11">
        <v>12</v>
      </c>
      <c r="B17" s="16" t="s">
        <v>1179</v>
      </c>
      <c r="C17" s="17">
        <v>6000</v>
      </c>
      <c r="D17" s="17">
        <v>2800</v>
      </c>
      <c r="E17" s="17">
        <v>2415</v>
      </c>
      <c r="F17" s="18"/>
      <c r="G17" s="19"/>
      <c r="H17" s="19"/>
    </row>
    <row r="18" spans="1:8" ht="24.75" customHeight="1">
      <c r="A18" s="11"/>
      <c r="B18" s="11" t="s">
        <v>43</v>
      </c>
      <c r="C18" s="17">
        <f>SUM(C6:C17)</f>
        <v>33139</v>
      </c>
      <c r="D18" s="17">
        <f>SUM(D6:D17)</f>
        <v>30200</v>
      </c>
      <c r="E18" s="17">
        <f>SUM(E6:E17)</f>
        <v>30001</v>
      </c>
      <c r="F18" s="18"/>
      <c r="G18" s="19"/>
      <c r="H18" s="19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/>
  <pageMargins left="0.5548611111111111" right="0.35763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K24" sqref="K24"/>
    </sheetView>
  </sheetViews>
  <sheetFormatPr defaultColWidth="9.00390625" defaultRowHeight="14.25"/>
  <cols>
    <col min="1" max="1" width="44.50390625" style="0" customWidth="1"/>
    <col min="2" max="2" width="12.375" style="86" customWidth="1"/>
    <col min="3" max="3" width="12.875" style="0" customWidth="1"/>
    <col min="4" max="4" width="11.375" style="0" customWidth="1"/>
  </cols>
  <sheetData>
    <row r="1" spans="1:4" ht="14.25">
      <c r="A1" s="109" t="s">
        <v>1215</v>
      </c>
      <c r="B1" s="110"/>
      <c r="C1" s="110"/>
      <c r="D1" s="111"/>
    </row>
    <row r="2" spans="1:4" ht="33" customHeight="1">
      <c r="A2" s="112" t="s">
        <v>1216</v>
      </c>
      <c r="B2" s="113"/>
      <c r="C2" s="35"/>
      <c r="D2" s="112"/>
    </row>
    <row r="3" spans="1:4" ht="14.25">
      <c r="A3" s="114"/>
      <c r="B3" s="115"/>
      <c r="C3" s="115"/>
      <c r="D3" s="116" t="s">
        <v>2</v>
      </c>
    </row>
    <row r="4" spans="1:4" ht="14.25">
      <c r="A4" s="117" t="s">
        <v>3</v>
      </c>
      <c r="B4" s="118" t="s">
        <v>1217</v>
      </c>
      <c r="C4" s="118" t="s">
        <v>1218</v>
      </c>
      <c r="D4" s="119" t="s">
        <v>1219</v>
      </c>
    </row>
    <row r="5" spans="1:4" ht="14.25">
      <c r="A5" s="120" t="s">
        <v>8</v>
      </c>
      <c r="B5" s="121">
        <f>SUM(B6:B12)</f>
        <v>545152</v>
      </c>
      <c r="C5" s="121">
        <f>SUM(C6:C12)</f>
        <v>634550</v>
      </c>
      <c r="D5" s="122">
        <f>(C5/B5-1)*100</f>
        <v>16.398729161775073</v>
      </c>
    </row>
    <row r="6" spans="1:4" ht="14.25">
      <c r="A6" s="120" t="s">
        <v>9</v>
      </c>
      <c r="B6" s="121">
        <v>222441</v>
      </c>
      <c r="C6" s="121">
        <v>339400</v>
      </c>
      <c r="D6" s="122">
        <f aca="true" t="shared" si="0" ref="D6:D40">(C6/B6-1)*100</f>
        <v>52.57978520146915</v>
      </c>
    </row>
    <row r="7" spans="1:4" ht="14.25">
      <c r="A7" s="120" t="s">
        <v>10</v>
      </c>
      <c r="B7" s="121">
        <v>91240</v>
      </c>
      <c r="C7" s="121">
        <v>71550</v>
      </c>
      <c r="D7" s="122">
        <f t="shared" si="0"/>
        <v>-21.58044717229285</v>
      </c>
    </row>
    <row r="8" spans="1:4" ht="14.25">
      <c r="A8" s="120" t="s">
        <v>11</v>
      </c>
      <c r="B8" s="121">
        <v>21840</v>
      </c>
      <c r="C8" s="121">
        <v>20000</v>
      </c>
      <c r="D8" s="122">
        <f t="shared" si="0"/>
        <v>-8.424908424908429</v>
      </c>
    </row>
    <row r="9" spans="1:4" ht="14.25">
      <c r="A9" s="120" t="s">
        <v>12</v>
      </c>
      <c r="B9" s="121">
        <v>25870</v>
      </c>
      <c r="C9" s="121">
        <v>35000</v>
      </c>
      <c r="D9" s="122">
        <f t="shared" si="0"/>
        <v>35.29184383455741</v>
      </c>
    </row>
    <row r="10" spans="1:4" ht="14.25">
      <c r="A10" s="120" t="s">
        <v>13</v>
      </c>
      <c r="B10" s="121">
        <v>84553</v>
      </c>
      <c r="C10" s="121">
        <v>90000</v>
      </c>
      <c r="D10" s="122">
        <f t="shared" si="0"/>
        <v>6.442113230754676</v>
      </c>
    </row>
    <row r="11" spans="1:4" ht="14.25">
      <c r="A11" s="120" t="s">
        <v>14</v>
      </c>
      <c r="B11" s="121">
        <v>95265</v>
      </c>
      <c r="C11" s="121">
        <v>74600</v>
      </c>
      <c r="D11" s="122">
        <f t="shared" si="0"/>
        <v>-21.692121975541912</v>
      </c>
    </row>
    <row r="12" spans="1:4" ht="14.25">
      <c r="A12" s="120" t="s">
        <v>15</v>
      </c>
      <c r="B12" s="121">
        <v>3943</v>
      </c>
      <c r="C12" s="121">
        <v>4000</v>
      </c>
      <c r="D12" s="122">
        <f t="shared" si="0"/>
        <v>1.4455997971088097</v>
      </c>
    </row>
    <row r="13" spans="1:4" ht="14.25">
      <c r="A13" s="120" t="s">
        <v>16</v>
      </c>
      <c r="B13" s="121">
        <f>B18+B19+B20+B21+B14+B22</f>
        <v>147818</v>
      </c>
      <c r="C13" s="121">
        <f>C18+C19+C20+C21+C14+C22</f>
        <v>100000</v>
      </c>
      <c r="D13" s="122">
        <f t="shared" si="0"/>
        <v>-32.34924028196836</v>
      </c>
    </row>
    <row r="14" spans="1:4" ht="14.25">
      <c r="A14" s="120" t="s">
        <v>17</v>
      </c>
      <c r="B14" s="121">
        <v>20603</v>
      </c>
      <c r="C14" s="121">
        <v>20000</v>
      </c>
      <c r="D14" s="122">
        <f t="shared" si="0"/>
        <v>-2.926758239091398</v>
      </c>
    </row>
    <row r="15" spans="1:4" ht="14.25">
      <c r="A15" s="120" t="s">
        <v>18</v>
      </c>
      <c r="B15" s="121">
        <v>10974</v>
      </c>
      <c r="C15" s="121">
        <v>15000</v>
      </c>
      <c r="D15" s="122">
        <f t="shared" si="0"/>
        <v>36.68671405139421</v>
      </c>
    </row>
    <row r="16" spans="1:4" ht="24">
      <c r="A16" s="123" t="s">
        <v>19</v>
      </c>
      <c r="B16" s="121">
        <v>0</v>
      </c>
      <c r="C16" s="121">
        <v>0</v>
      </c>
      <c r="D16" s="122"/>
    </row>
    <row r="17" spans="1:4" ht="14.25">
      <c r="A17" s="120" t="s">
        <v>20</v>
      </c>
      <c r="B17" s="121">
        <v>9629</v>
      </c>
      <c r="C17" s="121">
        <v>5000</v>
      </c>
      <c r="D17" s="122">
        <f t="shared" si="0"/>
        <v>-48.07352788451552</v>
      </c>
    </row>
    <row r="18" spans="1:4" ht="14.25">
      <c r="A18" s="120" t="s">
        <v>21</v>
      </c>
      <c r="B18" s="121">
        <v>15322</v>
      </c>
      <c r="C18" s="121">
        <v>15000</v>
      </c>
      <c r="D18" s="122">
        <f t="shared" si="0"/>
        <v>-2.1015533220206217</v>
      </c>
    </row>
    <row r="19" spans="1:4" ht="14.25">
      <c r="A19" s="120" t="s">
        <v>22</v>
      </c>
      <c r="B19" s="121">
        <v>11431</v>
      </c>
      <c r="C19" s="121">
        <v>11000</v>
      </c>
      <c r="D19" s="122">
        <f t="shared" si="0"/>
        <v>-3.770448779634328</v>
      </c>
    </row>
    <row r="20" spans="1:4" ht="14.25">
      <c r="A20" s="120" t="s">
        <v>23</v>
      </c>
      <c r="B20" s="121">
        <v>100142</v>
      </c>
      <c r="C20" s="121">
        <v>53000</v>
      </c>
      <c r="D20" s="122">
        <f t="shared" si="0"/>
        <v>-47.07515328233908</v>
      </c>
    </row>
    <row r="21" spans="1:4" ht="14.25">
      <c r="A21" s="120" t="s">
        <v>24</v>
      </c>
      <c r="B21" s="121">
        <v>320</v>
      </c>
      <c r="C21" s="121">
        <v>1000</v>
      </c>
      <c r="D21" s="122">
        <f t="shared" si="0"/>
        <v>212.5</v>
      </c>
    </row>
    <row r="22" spans="1:4" ht="14.25">
      <c r="A22" s="120" t="s">
        <v>25</v>
      </c>
      <c r="B22" s="124">
        <v>0</v>
      </c>
      <c r="C22" s="124">
        <v>0</v>
      </c>
      <c r="D22" s="122"/>
    </row>
    <row r="23" spans="1:4" ht="14.25">
      <c r="A23" s="117" t="s">
        <v>26</v>
      </c>
      <c r="B23" s="121">
        <f>B5+B13</f>
        <v>692970</v>
      </c>
      <c r="C23" s="121">
        <f>C5+C13</f>
        <v>734550</v>
      </c>
      <c r="D23" s="122">
        <f t="shared" si="0"/>
        <v>6.0002597515044</v>
      </c>
    </row>
    <row r="24" spans="1:4" ht="14.25">
      <c r="A24" s="120" t="s">
        <v>27</v>
      </c>
      <c r="B24" s="121">
        <f>B25+B29+B32</f>
        <v>298674</v>
      </c>
      <c r="C24" s="121">
        <f>C25+C29+C32</f>
        <v>145286</v>
      </c>
      <c r="D24" s="122">
        <f t="shared" si="0"/>
        <v>-51.35632830443895</v>
      </c>
    </row>
    <row r="25" spans="1:4" ht="14.25">
      <c r="A25" s="125" t="s">
        <v>28</v>
      </c>
      <c r="B25" s="126">
        <f>B26+B27+B28</f>
        <v>9674</v>
      </c>
      <c r="C25" s="126">
        <f>C26+C27+C28</f>
        <v>9674</v>
      </c>
      <c r="D25" s="122">
        <f t="shared" si="0"/>
        <v>0</v>
      </c>
    </row>
    <row r="26" spans="1:4" ht="14.25">
      <c r="A26" s="125" t="s">
        <v>29</v>
      </c>
      <c r="B26" s="126">
        <v>201</v>
      </c>
      <c r="C26" s="127">
        <v>201</v>
      </c>
      <c r="D26" s="122">
        <f t="shared" si="0"/>
        <v>0</v>
      </c>
    </row>
    <row r="27" spans="1:4" ht="14.25">
      <c r="A27" s="125" t="s">
        <v>30</v>
      </c>
      <c r="B27" s="121">
        <v>505</v>
      </c>
      <c r="C27" s="128">
        <v>505</v>
      </c>
      <c r="D27" s="122">
        <f t="shared" si="0"/>
        <v>0</v>
      </c>
    </row>
    <row r="28" spans="1:4" ht="14.25">
      <c r="A28" s="120" t="s">
        <v>31</v>
      </c>
      <c r="B28" s="121">
        <v>8968</v>
      </c>
      <c r="C28" s="128">
        <v>8968</v>
      </c>
      <c r="D28" s="122">
        <f t="shared" si="0"/>
        <v>0</v>
      </c>
    </row>
    <row r="29" spans="1:4" ht="14.25">
      <c r="A29" s="120" t="s">
        <v>32</v>
      </c>
      <c r="B29" s="121">
        <f>B30+B31</f>
        <v>249000</v>
      </c>
      <c r="C29" s="121">
        <f>C30+C31</f>
        <v>117439</v>
      </c>
      <c r="D29" s="122">
        <f t="shared" si="0"/>
        <v>-52.835742971887555</v>
      </c>
    </row>
    <row r="30" spans="1:4" ht="14.25">
      <c r="A30" s="120" t="s">
        <v>33</v>
      </c>
      <c r="B30" s="124">
        <v>30000</v>
      </c>
      <c r="C30" s="124">
        <v>40000</v>
      </c>
      <c r="D30" s="122">
        <f t="shared" si="0"/>
        <v>33.33333333333333</v>
      </c>
    </row>
    <row r="31" spans="1:4" ht="14.25">
      <c r="A31" s="120" t="s">
        <v>34</v>
      </c>
      <c r="B31" s="129">
        <v>219000</v>
      </c>
      <c r="C31" s="129">
        <v>77439</v>
      </c>
      <c r="D31" s="122">
        <f t="shared" si="0"/>
        <v>-64.63972602739726</v>
      </c>
    </row>
    <row r="32" spans="1:4" ht="14.25">
      <c r="A32" s="120" t="s">
        <v>35</v>
      </c>
      <c r="B32" s="129">
        <v>40000</v>
      </c>
      <c r="C32" s="129">
        <v>18173</v>
      </c>
      <c r="D32" s="122">
        <f t="shared" si="0"/>
        <v>-54.5675</v>
      </c>
    </row>
    <row r="33" spans="1:4" ht="14.25">
      <c r="A33" s="120" t="s">
        <v>36</v>
      </c>
      <c r="B33" s="121">
        <v>87100</v>
      </c>
      <c r="C33" s="121">
        <v>83510</v>
      </c>
      <c r="D33" s="122">
        <f t="shared" si="0"/>
        <v>-4.121699196326068</v>
      </c>
    </row>
    <row r="34" spans="1:4" ht="14.25">
      <c r="A34" s="120" t="s">
        <v>37</v>
      </c>
      <c r="B34" s="121">
        <f>B35+B36+B37+B38</f>
        <v>269093</v>
      </c>
      <c r="C34" s="121">
        <f>C35+C36+C37+C38</f>
        <v>154985</v>
      </c>
      <c r="D34" s="122">
        <f t="shared" si="0"/>
        <v>-42.40467050424947</v>
      </c>
    </row>
    <row r="35" spans="1:4" ht="14.25">
      <c r="A35" s="120" t="s">
        <v>38</v>
      </c>
      <c r="B35" s="121">
        <v>221830</v>
      </c>
      <c r="C35" s="121">
        <v>86442</v>
      </c>
      <c r="D35" s="122">
        <f t="shared" si="0"/>
        <v>-61.03232204841545</v>
      </c>
    </row>
    <row r="36" spans="1:4" ht="14.25">
      <c r="A36" s="120" t="s">
        <v>39</v>
      </c>
      <c r="B36" s="121">
        <v>23783</v>
      </c>
      <c r="C36" s="121">
        <v>55606</v>
      </c>
      <c r="D36" s="122">
        <f t="shared" si="0"/>
        <v>133.80565950468824</v>
      </c>
    </row>
    <row r="37" spans="1:4" ht="14.25">
      <c r="A37" s="120" t="s">
        <v>40</v>
      </c>
      <c r="B37" s="121">
        <v>1067</v>
      </c>
      <c r="C37" s="121">
        <v>437</v>
      </c>
      <c r="D37" s="122">
        <f t="shared" si="0"/>
        <v>-59.044048734770385</v>
      </c>
    </row>
    <row r="38" spans="1:5" ht="14.25">
      <c r="A38" s="120" t="s">
        <v>41</v>
      </c>
      <c r="B38" s="121">
        <v>22413</v>
      </c>
      <c r="C38" s="121">
        <v>12500</v>
      </c>
      <c r="D38" s="122">
        <f t="shared" si="0"/>
        <v>-44.228795788158656</v>
      </c>
      <c r="E38" s="130"/>
    </row>
    <row r="39" spans="1:4" ht="14.25">
      <c r="A39" s="120" t="s">
        <v>42</v>
      </c>
      <c r="B39" s="121">
        <v>73890</v>
      </c>
      <c r="C39" s="121">
        <v>55000</v>
      </c>
      <c r="D39" s="122">
        <f t="shared" si="0"/>
        <v>-25.565029097306812</v>
      </c>
    </row>
    <row r="40" spans="1:4" ht="14.25">
      <c r="A40" s="117" t="s">
        <v>43</v>
      </c>
      <c r="B40" s="121">
        <f>B24+B23+B33+B34+B39</f>
        <v>1421727</v>
      </c>
      <c r="C40" s="121">
        <f>C24+C23+C33+C34+C39</f>
        <v>1173331</v>
      </c>
      <c r="D40" s="122">
        <f t="shared" si="0"/>
        <v>-17.47142735560343</v>
      </c>
    </row>
  </sheetData>
  <sheetProtection/>
  <mergeCells count="1">
    <mergeCell ref="A2:D2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SheetLayoutView="100" workbookViewId="0" topLeftCell="A19">
      <selection activeCell="E38" sqref="E38"/>
    </sheetView>
  </sheetViews>
  <sheetFormatPr defaultColWidth="9.00390625" defaultRowHeight="14.25"/>
  <cols>
    <col min="1" max="1" width="34.125" style="1" customWidth="1"/>
    <col min="2" max="2" width="18.25390625" style="1" customWidth="1"/>
    <col min="3" max="3" width="17.00390625" style="1" customWidth="1"/>
    <col min="4" max="4" width="11.375" style="1" customWidth="1"/>
  </cols>
  <sheetData>
    <row r="1" spans="1:4" ht="14.25">
      <c r="A1" s="74" t="s">
        <v>1220</v>
      </c>
      <c r="B1" s="87"/>
      <c r="C1" s="87"/>
      <c r="D1" s="73"/>
    </row>
    <row r="2" spans="1:4" ht="39.75" customHeight="1">
      <c r="A2" s="88" t="s">
        <v>1221</v>
      </c>
      <c r="B2" s="88"/>
      <c r="C2" s="88"/>
      <c r="D2" s="88"/>
    </row>
    <row r="3" spans="1:4" ht="18.75" customHeight="1">
      <c r="A3" s="89"/>
      <c r="B3" s="90"/>
      <c r="C3" s="90"/>
      <c r="D3" s="91" t="s">
        <v>46</v>
      </c>
    </row>
    <row r="4" spans="1:4" ht="22.5" customHeight="1">
      <c r="A4" s="92" t="s">
        <v>47</v>
      </c>
      <c r="B4" s="93" t="s">
        <v>1217</v>
      </c>
      <c r="C4" s="94" t="s">
        <v>1218</v>
      </c>
      <c r="D4" s="95" t="s">
        <v>1219</v>
      </c>
    </row>
    <row r="5" spans="1:4" ht="19.5" customHeight="1">
      <c r="A5" s="96" t="s">
        <v>48</v>
      </c>
      <c r="B5" s="97">
        <v>156137</v>
      </c>
      <c r="C5" s="97">
        <v>152386</v>
      </c>
      <c r="D5" s="98">
        <f>(C5/B5-1)*100</f>
        <v>-2.4023773993351982</v>
      </c>
    </row>
    <row r="6" spans="1:4" ht="19.5" customHeight="1">
      <c r="A6" s="99" t="s">
        <v>49</v>
      </c>
      <c r="B6" s="97">
        <v>250</v>
      </c>
      <c r="C6" s="97">
        <v>0</v>
      </c>
      <c r="D6" s="98">
        <f aca="true" t="shared" si="0" ref="D6:D29">(C6/B6-1)*100</f>
        <v>-100</v>
      </c>
    </row>
    <row r="7" spans="1:4" ht="19.5" customHeight="1">
      <c r="A7" s="99" t="s">
        <v>50</v>
      </c>
      <c r="B7" s="97">
        <v>58211</v>
      </c>
      <c r="C7" s="97">
        <v>56283</v>
      </c>
      <c r="D7" s="98">
        <f t="shared" si="0"/>
        <v>-3.3120887804710453</v>
      </c>
    </row>
    <row r="8" spans="1:4" ht="19.5" customHeight="1">
      <c r="A8" s="100" t="s">
        <v>51</v>
      </c>
      <c r="B8" s="97">
        <v>162851</v>
      </c>
      <c r="C8" s="97">
        <v>142943</v>
      </c>
      <c r="D8" s="98">
        <f t="shared" si="0"/>
        <v>-12.224671632351047</v>
      </c>
    </row>
    <row r="9" spans="1:4" ht="19.5" customHeight="1">
      <c r="A9" s="99" t="s">
        <v>52</v>
      </c>
      <c r="B9" s="97">
        <v>57281</v>
      </c>
      <c r="C9" s="97">
        <v>59350</v>
      </c>
      <c r="D9" s="98">
        <f t="shared" si="0"/>
        <v>3.6120179466140545</v>
      </c>
    </row>
    <row r="10" spans="1:4" ht="19.5" customHeight="1">
      <c r="A10" s="99" t="s">
        <v>53</v>
      </c>
      <c r="B10" s="97">
        <v>24292</v>
      </c>
      <c r="C10" s="97">
        <v>19901</v>
      </c>
      <c r="D10" s="98">
        <f t="shared" si="0"/>
        <v>-18.075909764531527</v>
      </c>
    </row>
    <row r="11" spans="1:4" ht="19.5" customHeight="1">
      <c r="A11" s="100" t="s">
        <v>54</v>
      </c>
      <c r="B11" s="97">
        <v>189253</v>
      </c>
      <c r="C11" s="97">
        <v>184440</v>
      </c>
      <c r="D11" s="98">
        <f t="shared" si="0"/>
        <v>-2.5431565153524627</v>
      </c>
    </row>
    <row r="12" spans="1:4" ht="19.5" customHeight="1">
      <c r="A12" s="99" t="s">
        <v>55</v>
      </c>
      <c r="B12" s="97">
        <v>74648</v>
      </c>
      <c r="C12" s="97">
        <v>93093</v>
      </c>
      <c r="D12" s="98">
        <f t="shared" si="0"/>
        <v>24.709302325581394</v>
      </c>
    </row>
    <row r="13" spans="1:4" ht="19.5" customHeight="1">
      <c r="A13" s="99" t="s">
        <v>56</v>
      </c>
      <c r="B13" s="97">
        <v>4912</v>
      </c>
      <c r="C13" s="97">
        <v>2737</v>
      </c>
      <c r="D13" s="98">
        <f t="shared" si="0"/>
        <v>-44.279315960912044</v>
      </c>
    </row>
    <row r="14" spans="1:4" ht="19.5" customHeight="1">
      <c r="A14" s="99" t="s">
        <v>57</v>
      </c>
      <c r="B14" s="97">
        <v>76830</v>
      </c>
      <c r="C14" s="97">
        <v>36029</v>
      </c>
      <c r="D14" s="98">
        <f t="shared" si="0"/>
        <v>-53.10555772484706</v>
      </c>
    </row>
    <row r="15" spans="1:4" ht="19.5" customHeight="1">
      <c r="A15" s="100" t="s">
        <v>58</v>
      </c>
      <c r="B15" s="97">
        <v>121539</v>
      </c>
      <c r="C15" s="97">
        <v>87564</v>
      </c>
      <c r="D15" s="98">
        <f t="shared" si="0"/>
        <v>-27.95399007725915</v>
      </c>
    </row>
    <row r="16" spans="1:4" ht="19.5" customHeight="1">
      <c r="A16" s="99" t="s">
        <v>59</v>
      </c>
      <c r="B16" s="97">
        <v>39044</v>
      </c>
      <c r="C16" s="97">
        <v>30069</v>
      </c>
      <c r="D16" s="98">
        <f t="shared" si="0"/>
        <v>-22.986886589488787</v>
      </c>
    </row>
    <row r="17" spans="1:4" ht="19.5" customHeight="1">
      <c r="A17" s="99" t="s">
        <v>60</v>
      </c>
      <c r="B17" s="97">
        <v>18694</v>
      </c>
      <c r="C17" s="97">
        <v>2249</v>
      </c>
      <c r="D17" s="98">
        <f t="shared" si="0"/>
        <v>-87.96940194714881</v>
      </c>
    </row>
    <row r="18" spans="1:4" ht="19.5" customHeight="1">
      <c r="A18" s="99" t="s">
        <v>61</v>
      </c>
      <c r="B18" s="97">
        <v>7378</v>
      </c>
      <c r="C18" s="97">
        <v>4353</v>
      </c>
      <c r="D18" s="98">
        <f t="shared" si="0"/>
        <v>-41.0002710761724</v>
      </c>
    </row>
    <row r="19" spans="1:4" ht="19.5" customHeight="1">
      <c r="A19" s="99" t="s">
        <v>62</v>
      </c>
      <c r="B19" s="97">
        <v>5188</v>
      </c>
      <c r="C19" s="97">
        <v>9795</v>
      </c>
      <c r="D19" s="98">
        <f t="shared" si="0"/>
        <v>88.80107941403239</v>
      </c>
    </row>
    <row r="20" spans="1:4" ht="19.5" customHeight="1">
      <c r="A20" s="99" t="s">
        <v>63</v>
      </c>
      <c r="B20" s="97">
        <v>1718</v>
      </c>
      <c r="C20" s="97">
        <v>1718</v>
      </c>
      <c r="D20" s="98">
        <f t="shared" si="0"/>
        <v>0</v>
      </c>
    </row>
    <row r="21" spans="1:4" ht="19.5" customHeight="1">
      <c r="A21" s="101" t="s">
        <v>64</v>
      </c>
      <c r="B21" s="97">
        <v>9321</v>
      </c>
      <c r="C21" s="97">
        <v>7569</v>
      </c>
      <c r="D21" s="98">
        <f t="shared" si="0"/>
        <v>-18.79626649501126</v>
      </c>
    </row>
    <row r="22" spans="1:4" ht="19.5" customHeight="1">
      <c r="A22" s="102" t="s">
        <v>65</v>
      </c>
      <c r="B22" s="97">
        <v>32406</v>
      </c>
      <c r="C22" s="97">
        <v>33393</v>
      </c>
      <c r="D22" s="98">
        <f t="shared" si="0"/>
        <v>3.0457322718015156</v>
      </c>
    </row>
    <row r="23" spans="1:4" ht="19.5" customHeight="1">
      <c r="A23" s="101" t="s">
        <v>66</v>
      </c>
      <c r="B23" s="97">
        <v>3527</v>
      </c>
      <c r="C23" s="97">
        <v>3886</v>
      </c>
      <c r="D23" s="98">
        <f t="shared" si="0"/>
        <v>10.178622058406583</v>
      </c>
    </row>
    <row r="24" spans="1:4" ht="19.5" customHeight="1">
      <c r="A24" s="101" t="s">
        <v>67</v>
      </c>
      <c r="B24" s="97">
        <v>8760</v>
      </c>
      <c r="C24" s="97">
        <v>5058</v>
      </c>
      <c r="D24" s="98">
        <f t="shared" si="0"/>
        <v>-42.26027397260273</v>
      </c>
    </row>
    <row r="25" spans="1:4" ht="19.5" customHeight="1">
      <c r="A25" s="101" t="s">
        <v>68</v>
      </c>
      <c r="B25" s="97">
        <v>0</v>
      </c>
      <c r="C25" s="97">
        <v>12000</v>
      </c>
      <c r="D25" s="98"/>
    </row>
    <row r="26" spans="1:4" ht="19.5" customHeight="1">
      <c r="A26" s="101" t="s">
        <v>69</v>
      </c>
      <c r="B26" s="97">
        <v>20335</v>
      </c>
      <c r="C26" s="97">
        <v>19398</v>
      </c>
      <c r="D26" s="98">
        <f t="shared" si="0"/>
        <v>-4.607819031226946</v>
      </c>
    </row>
    <row r="27" spans="1:4" ht="19.5" customHeight="1">
      <c r="A27" s="101" t="s">
        <v>70</v>
      </c>
      <c r="B27" s="97">
        <v>5</v>
      </c>
      <c r="C27" s="97">
        <v>77</v>
      </c>
      <c r="D27" s="98">
        <f t="shared" si="0"/>
        <v>1440</v>
      </c>
    </row>
    <row r="28" spans="1:4" ht="19.5" customHeight="1">
      <c r="A28" s="101" t="s">
        <v>71</v>
      </c>
      <c r="B28" s="97">
        <v>605</v>
      </c>
      <c r="C28" s="97">
        <v>530</v>
      </c>
      <c r="D28" s="98">
        <f aca="true" t="shared" si="1" ref="D28:D34">(C28/B28-1)*100</f>
        <v>-12.396694214876035</v>
      </c>
    </row>
    <row r="29" spans="1:4" ht="19.5" customHeight="1">
      <c r="A29" s="103" t="s">
        <v>72</v>
      </c>
      <c r="B29" s="104">
        <f>SUM(B5:B28)</f>
        <v>1073185</v>
      </c>
      <c r="C29" s="104">
        <f>SUM(C5:C28)</f>
        <v>964821</v>
      </c>
      <c r="D29" s="98">
        <f t="shared" si="1"/>
        <v>-10.097420295661975</v>
      </c>
    </row>
    <row r="30" spans="1:4" ht="19.5" customHeight="1">
      <c r="A30" s="105" t="s">
        <v>73</v>
      </c>
      <c r="B30" s="97">
        <v>87100</v>
      </c>
      <c r="C30" s="104">
        <v>83510</v>
      </c>
      <c r="D30" s="98">
        <f t="shared" si="1"/>
        <v>-4.121699196326068</v>
      </c>
    </row>
    <row r="31" spans="1:4" ht="19.5" customHeight="1">
      <c r="A31" s="105" t="s">
        <v>74</v>
      </c>
      <c r="B31" s="97">
        <v>120000</v>
      </c>
      <c r="C31" s="104">
        <v>125000</v>
      </c>
      <c r="D31" s="98">
        <f t="shared" si="1"/>
        <v>4.166666666666674</v>
      </c>
    </row>
    <row r="32" spans="1:4" ht="19.5" customHeight="1">
      <c r="A32" s="105" t="s">
        <v>75</v>
      </c>
      <c r="B32" s="97">
        <v>86442</v>
      </c>
      <c r="C32" s="104"/>
      <c r="D32" s="98">
        <f t="shared" si="1"/>
        <v>-100</v>
      </c>
    </row>
    <row r="33" spans="1:4" s="86" customFormat="1" ht="19.5" customHeight="1">
      <c r="A33" s="105" t="s">
        <v>76</v>
      </c>
      <c r="B33" s="106">
        <v>55000</v>
      </c>
      <c r="C33" s="107"/>
      <c r="D33" s="98">
        <f t="shared" si="1"/>
        <v>-100</v>
      </c>
    </row>
    <row r="34" spans="1:4" ht="19.5" customHeight="1">
      <c r="A34" s="108" t="s">
        <v>43</v>
      </c>
      <c r="B34" s="104">
        <f>SUM(B29:B33)</f>
        <v>1421727</v>
      </c>
      <c r="C34" s="104">
        <f>SUM(C29:C33)</f>
        <v>1173331</v>
      </c>
      <c r="D34" s="98">
        <f t="shared" si="1"/>
        <v>-17.47142735560343</v>
      </c>
    </row>
  </sheetData>
  <sheetProtection/>
  <mergeCells count="1">
    <mergeCell ref="A2:D2"/>
  </mergeCells>
  <conditionalFormatting sqref="D4">
    <cfRule type="cellIs" priority="1" dxfId="0" operator="equal" stopIfTrue="1">
      <formula>0</formula>
    </cfRule>
  </conditionalFormatting>
  <printOptions/>
  <pageMargins left="0.7513888888888889" right="0.5548611111111111" top="0.8027777777777778" bottom="0.60625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2022-12-29T15:15:24Z</cp:lastPrinted>
  <dcterms:created xsi:type="dcterms:W3CDTF">2009-12-07T08:53:22Z</dcterms:created>
  <dcterms:modified xsi:type="dcterms:W3CDTF">2023-02-14T00:28:36Z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