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2022收入" sheetId="1" r:id="rId1"/>
    <sheet name="2022支出" sheetId="2" r:id="rId2"/>
  </sheets>
  <definedNames>
    <definedName name="_xlnm.Print_Area" hidden="1">#N/A</definedName>
    <definedName name="_xlnm.Print_Titles" hidden="1">#N/A</definedName>
    <definedName name="_xlnm.Print_Titles" localSheetId="1">'2022支出'!$4:$5</definedName>
  </definedNames>
  <calcPr fullCalcOnLoad="1"/>
</workbook>
</file>

<file path=xl/sharedStrings.xml><?xml version="1.0" encoding="utf-8"?>
<sst xmlns="http://schemas.openxmlformats.org/spreadsheetml/2006/main" count="89" uniqueCount="81">
  <si>
    <t>附表1-1</t>
  </si>
  <si>
    <t>奉化区2022年一般公共预算收入调整表</t>
  </si>
  <si>
    <t>单位:万元</t>
  </si>
  <si>
    <t>项目</t>
  </si>
  <si>
    <t>年初预算数</t>
  </si>
  <si>
    <t>调整预算数</t>
  </si>
  <si>
    <t>比年初预算增减额</t>
  </si>
  <si>
    <t>比年初预算增减%</t>
  </si>
  <si>
    <t>一、税收收入</t>
  </si>
  <si>
    <t xml:space="preserve">        增值税50%</t>
  </si>
  <si>
    <t xml:space="preserve">        企业所得税40%</t>
  </si>
  <si>
    <t xml:space="preserve">        个人所得税40%</t>
  </si>
  <si>
    <t xml:space="preserve">        城建税</t>
  </si>
  <si>
    <t xml:space="preserve">        其他工商税收</t>
  </si>
  <si>
    <t xml:space="preserve">        契税</t>
  </si>
  <si>
    <t xml:space="preserve">        耕占税</t>
  </si>
  <si>
    <t>二、非税收入</t>
  </si>
  <si>
    <t xml:space="preserve">       1.专项收入</t>
  </si>
  <si>
    <t xml:space="preserve">             教育费附加收入</t>
  </si>
  <si>
    <t xml:space="preserve">             从土地出让收益计提的教育资金收入、农田水利建设资金收入</t>
  </si>
  <si>
    <t xml:space="preserve">             其他专项收入</t>
  </si>
  <si>
    <t xml:space="preserve">       2.罚没收入</t>
  </si>
  <si>
    <t xml:space="preserve">       3.行政事业性收费收入</t>
  </si>
  <si>
    <t xml:space="preserve">       4.国有资源（资产）有偿收入</t>
  </si>
  <si>
    <t xml:space="preserve">       5.政府住房基金收入</t>
  </si>
  <si>
    <t xml:space="preserve">       6.国有企业计划亏损</t>
  </si>
  <si>
    <t>一般公共预算收入</t>
  </si>
  <si>
    <t>三、转移性收入</t>
  </si>
  <si>
    <t xml:space="preserve">   1.返还性收入</t>
  </si>
  <si>
    <t xml:space="preserve">   增值税返还</t>
  </si>
  <si>
    <t xml:space="preserve">   消费税返还</t>
  </si>
  <si>
    <t xml:space="preserve">   所得税返还</t>
  </si>
  <si>
    <t xml:space="preserve">   2.一般转移支付收入</t>
  </si>
  <si>
    <t xml:space="preserve">   结算补助收入</t>
  </si>
  <si>
    <t xml:space="preserve">   其他一般补助（视同专项转移）</t>
  </si>
  <si>
    <t xml:space="preserve">   3.专项转移支付收入</t>
  </si>
  <si>
    <t>四、地方政府债券转贷收入</t>
  </si>
  <si>
    <t>五、调入资金</t>
  </si>
  <si>
    <t xml:space="preserve">    调入预算稳定调节基金</t>
  </si>
  <si>
    <t xml:space="preserve">    从政府性基金调入一般公共预算</t>
  </si>
  <si>
    <t xml:space="preserve">    从国有资本经营预算调入一般公共预算</t>
  </si>
  <si>
    <t xml:space="preserve">    从其他资金调入一般公共预算</t>
  </si>
  <si>
    <t>六、使用结转资金</t>
  </si>
  <si>
    <t>合计</t>
  </si>
  <si>
    <t>附表1-2</t>
  </si>
  <si>
    <t>奉化区2022年一般公共预算支出调整表</t>
  </si>
  <si>
    <t>单位：万元</t>
  </si>
  <si>
    <t>项目（按功能分类）</t>
  </si>
  <si>
    <t>2021年执行数</t>
  </si>
  <si>
    <t>小计</t>
  </si>
  <si>
    <t>上级转移支付安排</t>
  </si>
  <si>
    <t>本级预算安排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</si>
  <si>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</si>
  <si>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</si>
  <si>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</si>
  <si>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</si>
  <si>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</si>
  <si>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</si>
  <si>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</si>
  <si>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</si>
  <si>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　</t>
  </si>
  <si>
    <t>十、城乡社区支出</t>
  </si>
  <si>
    <t>十一、农林水支出</t>
  </si>
  <si>
    <t>十二、交通运输支出</t>
  </si>
  <si>
    <t>十三、资源勘探工业信息等支出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</si>
  <si>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</si>
  <si>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</si>
  <si>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</si>
  <si>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</si>
  <si>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</si>
  <si>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</si>
  <si>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</si>
  <si>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</si>
  <si>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二十二、债务付息支出</t>
  </si>
  <si>
    <t>二十三、债务发行费用支出</t>
  </si>
  <si>
    <t>二十四、其他支出</t>
  </si>
  <si>
    <t>支出总计</t>
  </si>
  <si>
    <t>二十五、地方政府一般债券还本支出</t>
  </si>
  <si>
    <t>二十六、上解支出</t>
  </si>
  <si>
    <t>二十七、安排预算稳定调节基金</t>
  </si>
  <si>
    <t>二十八、结转下年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</si>
</sst>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[Red]\(0.0\)"/>
    <numFmt numFmtId="178" formatCode="0.0_ "/>
    <numFmt numFmtId="179" formatCode="0_);[Red]\(0\)"/>
  </numFmts>
  <fonts count="33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2"/>
      <name val="楷体_GB2312"/>
      <family val="0"/>
    </font>
    <font>
      <sz val="7"/>
      <name val="Small Fonts"/>
      <family val="2"/>
    </font>
    <font>
      <sz val="10"/>
      <name val="MS Sans Serif"/>
      <family val="2"/>
    </font>
    <font>
      <sz val="9"/>
      <name val="宋体"/>
      <family val="0"/>
    </font>
    <font>
      <sz val="10"/>
      <color theme="1"/>
      <name val="宋体"/>
      <family val="0"/>
    </font>
    <font>
      <sz val="10"/>
      <color theme="1" tint="0.04998999834060669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16" fillId="8" borderId="0" applyNumberFormat="0" applyBorder="0" applyAlignment="0" applyProtection="0"/>
    <xf numFmtId="0" fontId="21" fillId="0" borderId="5" applyNumberFormat="0" applyFill="0" applyAlignment="0" applyProtection="0"/>
    <xf numFmtId="0" fontId="16" fillId="9" borderId="0" applyNumberFormat="0" applyBorder="0" applyAlignment="0" applyProtection="0"/>
    <xf numFmtId="0" fontId="24" fillId="10" borderId="6" applyNumberFormat="0" applyAlignment="0" applyProtection="0"/>
    <xf numFmtId="41" fontId="0" fillId="0" borderId="0" applyFont="0" applyFill="0" applyBorder="0" applyAlignment="0" applyProtection="0"/>
    <xf numFmtId="0" fontId="10" fillId="10" borderId="1" applyNumberFormat="0" applyAlignment="0" applyProtection="0"/>
    <xf numFmtId="0" fontId="17" fillId="11" borderId="7" applyNumberFormat="0" applyAlignment="0" applyProtection="0"/>
    <xf numFmtId="0" fontId="6" fillId="3" borderId="0" applyNumberFormat="0" applyBorder="0" applyAlignment="0" applyProtection="0"/>
    <xf numFmtId="0" fontId="16" fillId="12" borderId="0" applyNumberFormat="0" applyBorder="0" applyAlignment="0" applyProtection="0"/>
    <xf numFmtId="0" fontId="7" fillId="0" borderId="8" applyNumberFormat="0" applyFill="0" applyAlignment="0" applyProtection="0"/>
    <xf numFmtId="0" fontId="15" fillId="0" borderId="9" applyNumberFormat="0" applyFill="0" applyAlignment="0" applyProtection="0"/>
    <xf numFmtId="0" fontId="11" fillId="2" borderId="0" applyNumberFormat="0" applyBorder="0" applyAlignment="0" applyProtection="0"/>
    <xf numFmtId="0" fontId="14" fillId="13" borderId="0" applyNumberFormat="0" applyBorder="0" applyAlignment="0" applyProtection="0"/>
    <xf numFmtId="0" fontId="25" fillId="0" borderId="0" applyProtection="0">
      <alignment/>
    </xf>
    <xf numFmtId="0" fontId="6" fillId="14" borderId="0" applyNumberFormat="0" applyBorder="0" applyAlignment="0" applyProtection="0"/>
    <xf numFmtId="0" fontId="1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37" fontId="26" fillId="0" borderId="0">
      <alignment/>
      <protection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6" fillId="20" borderId="0" applyNumberFormat="0" applyBorder="0" applyAlignment="0" applyProtection="0"/>
    <xf numFmtId="0" fontId="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6" fillId="22" borderId="0" applyNumberFormat="0" applyBorder="0" applyAlignment="0" applyProtection="0"/>
    <xf numFmtId="0" fontId="16" fillId="23" borderId="0" applyNumberFormat="0" applyBorder="0" applyAlignment="0" applyProtection="0"/>
    <xf numFmtId="0" fontId="27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29" fillId="0" borderId="0" xfId="75" applyFont="1" applyFill="1">
      <alignment/>
      <protection/>
    </xf>
    <xf numFmtId="10" fontId="0" fillId="0" borderId="0" xfId="75" applyNumberFormat="1" applyFill="1">
      <alignment/>
      <protection/>
    </xf>
    <xf numFmtId="0" fontId="3" fillId="0" borderId="0" xfId="75" applyFont="1" applyFill="1" applyAlignment="1">
      <alignment horizontal="center" vertical="center"/>
      <protection/>
    </xf>
    <xf numFmtId="0" fontId="0" fillId="0" borderId="0" xfId="75" applyFill="1">
      <alignment/>
      <protection/>
    </xf>
    <xf numFmtId="10" fontId="0" fillId="0" borderId="0" xfId="75" applyNumberFormat="1" applyFont="1" applyFill="1">
      <alignment/>
      <protection/>
    </xf>
    <xf numFmtId="0" fontId="4" fillId="0" borderId="10" xfId="75" applyFont="1" applyFill="1" applyBorder="1" applyAlignment="1">
      <alignment horizontal="center" vertical="center" wrapText="1"/>
      <protection/>
    </xf>
    <xf numFmtId="10" fontId="4" fillId="0" borderId="10" xfId="75" applyNumberFormat="1" applyFont="1" applyFill="1" applyBorder="1" applyAlignment="1">
      <alignment horizontal="center" vertical="center" wrapText="1"/>
      <protection/>
    </xf>
    <xf numFmtId="10" fontId="4" fillId="0" borderId="10" xfId="75" applyNumberFormat="1" applyFont="1" applyFill="1" applyBorder="1" applyAlignment="1">
      <alignment horizontal="center" vertical="center" wrapText="1"/>
      <protection/>
    </xf>
    <xf numFmtId="0" fontId="4" fillId="0" borderId="11" xfId="75" applyFont="1" applyFill="1" applyBorder="1" applyAlignment="1">
      <alignment vertical="center"/>
      <protection/>
    </xf>
    <xf numFmtId="176" fontId="30" fillId="0" borderId="10" xfId="75" applyNumberFormat="1" applyFont="1" applyFill="1" applyBorder="1" applyAlignment="1">
      <alignment vertical="center" shrinkToFit="1"/>
      <protection/>
    </xf>
    <xf numFmtId="0" fontId="4" fillId="0" borderId="12" xfId="75" applyFont="1" applyFill="1" applyBorder="1" applyAlignment="1">
      <alignment vertical="center"/>
      <protection/>
    </xf>
    <xf numFmtId="0" fontId="2" fillId="0" borderId="12" xfId="75" applyFont="1" applyFill="1" applyBorder="1" applyAlignment="1">
      <alignment vertical="center"/>
      <protection/>
    </xf>
    <xf numFmtId="0" fontId="4" fillId="0" borderId="12" xfId="75" applyNumberFormat="1" applyFont="1" applyFill="1" applyBorder="1" applyAlignment="1">
      <alignment vertical="center"/>
      <protection/>
    </xf>
    <xf numFmtId="0" fontId="2" fillId="0" borderId="12" xfId="75" applyNumberFormat="1" applyFont="1" applyFill="1" applyBorder="1" applyAlignment="1">
      <alignment vertical="center"/>
      <protection/>
    </xf>
    <xf numFmtId="0" fontId="4" fillId="0" borderId="13" xfId="75" applyFont="1" applyFill="1" applyBorder="1" applyAlignment="1">
      <alignment horizontal="center" vertical="center"/>
      <protection/>
    </xf>
    <xf numFmtId="176" fontId="29" fillId="0" borderId="10" xfId="75" applyNumberFormat="1" applyFont="1" applyFill="1" applyBorder="1" applyAlignment="1">
      <alignment vertical="center"/>
      <protection/>
    </xf>
    <xf numFmtId="0" fontId="4" fillId="0" borderId="10" xfId="75" applyFont="1" applyFill="1" applyBorder="1" applyAlignment="1">
      <alignment vertical="center"/>
      <protection/>
    </xf>
    <xf numFmtId="176" fontId="29" fillId="0" borderId="10" xfId="75" applyNumberFormat="1" applyFont="1" applyFill="1" applyBorder="1" applyAlignment="1">
      <alignment vertical="center" shrinkToFit="1"/>
      <protection/>
    </xf>
    <xf numFmtId="0" fontId="4" fillId="0" borderId="10" xfId="75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10" fontId="4" fillId="0" borderId="14" xfId="75" applyNumberFormat="1" applyFont="1" applyFill="1" applyBorder="1" applyAlignment="1">
      <alignment horizontal="center"/>
      <protection/>
    </xf>
    <xf numFmtId="10" fontId="4" fillId="0" borderId="15" xfId="75" applyNumberFormat="1" applyFont="1" applyFill="1" applyBorder="1" applyAlignment="1">
      <alignment horizontal="center" vertical="center" wrapText="1"/>
      <protection/>
    </xf>
    <xf numFmtId="177" fontId="29" fillId="0" borderId="15" xfId="49" applyNumberFormat="1" applyFont="1" applyFill="1" applyBorder="1" applyAlignment="1">
      <alignment horizontal="center" vertical="center" wrapText="1"/>
    </xf>
    <xf numFmtId="10" fontId="4" fillId="0" borderId="13" xfId="75" applyNumberFormat="1" applyFont="1" applyFill="1" applyBorder="1" applyAlignment="1">
      <alignment horizontal="center" vertical="center" wrapText="1"/>
      <protection/>
    </xf>
    <xf numFmtId="177" fontId="29" fillId="0" borderId="13" xfId="49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vertical="center"/>
    </xf>
    <xf numFmtId="0" fontId="29" fillId="0" borderId="0" xfId="73" applyFont="1">
      <alignment/>
      <protection/>
    </xf>
    <xf numFmtId="0" fontId="31" fillId="0" borderId="0" xfId="73" applyFont="1" applyFill="1" applyAlignment="1">
      <alignment horizontal="center"/>
      <protection/>
    </xf>
    <xf numFmtId="0" fontId="0" fillId="0" borderId="0" xfId="73">
      <alignment/>
      <protection/>
    </xf>
    <xf numFmtId="0" fontId="3" fillId="0" borderId="0" xfId="73" applyFont="1" applyAlignment="1">
      <alignment horizontal="center" vertical="center"/>
      <protection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1" fillId="0" borderId="0" xfId="73" applyFont="1">
      <alignment/>
      <protection/>
    </xf>
    <xf numFmtId="0" fontId="32" fillId="0" borderId="0" xfId="73" applyFont="1" applyFill="1" applyAlignment="1">
      <alignment horizontal="center"/>
      <protection/>
    </xf>
    <xf numFmtId="0" fontId="4" fillId="0" borderId="14" xfId="73" applyFont="1" applyBorder="1" applyAlignment="1">
      <alignment horizontal="center"/>
      <protection/>
    </xf>
    <xf numFmtId="0" fontId="4" fillId="0" borderId="10" xfId="73" applyFont="1" applyBorder="1" applyAlignment="1">
      <alignment horizontal="center" vertical="center"/>
      <protection/>
    </xf>
    <xf numFmtId="0" fontId="29" fillId="0" borderId="10" xfId="73" applyFont="1" applyFill="1" applyBorder="1" applyAlignment="1">
      <alignment horizontal="center" vertical="center" wrapText="1"/>
      <protection/>
    </xf>
    <xf numFmtId="0" fontId="4" fillId="0" borderId="10" xfId="73" applyFont="1" applyBorder="1" applyAlignment="1">
      <alignment horizontal="center" vertical="center" wrapText="1"/>
      <protection/>
    </xf>
    <xf numFmtId="0" fontId="4" fillId="0" borderId="10" xfId="73" applyFont="1" applyBorder="1" applyAlignment="1">
      <alignment vertical="center"/>
      <protection/>
    </xf>
    <xf numFmtId="179" fontId="29" fillId="0" borderId="10" xfId="73" applyNumberFormat="1" applyFont="1" applyFill="1" applyBorder="1" applyAlignment="1">
      <alignment vertical="center"/>
      <protection/>
    </xf>
    <xf numFmtId="179" fontId="29" fillId="0" borderId="10" xfId="73" applyNumberFormat="1" applyFont="1" applyFill="1" applyBorder="1" applyAlignment="1">
      <alignment horizontal="right" vertical="center"/>
      <protection/>
    </xf>
    <xf numFmtId="176" fontId="29" fillId="0" borderId="10" xfId="73" applyNumberFormat="1" applyFont="1" applyFill="1" applyBorder="1" applyAlignment="1">
      <alignment horizontal="right" vertical="center"/>
      <protection/>
    </xf>
    <xf numFmtId="178" fontId="4" fillId="0" borderId="10" xfId="73" applyNumberFormat="1" applyFont="1" applyBorder="1" applyAlignment="1">
      <alignment vertical="center"/>
      <protection/>
    </xf>
    <xf numFmtId="0" fontId="4" fillId="0" borderId="10" xfId="73" applyFont="1" applyBorder="1" applyAlignment="1">
      <alignment vertical="center" wrapText="1"/>
      <protection/>
    </xf>
    <xf numFmtId="176" fontId="29" fillId="0" borderId="10" xfId="73" applyNumberFormat="1" applyFont="1" applyFill="1" applyBorder="1" applyAlignment="1">
      <alignment vertical="center"/>
      <protection/>
    </xf>
    <xf numFmtId="0" fontId="4" fillId="0" borderId="10" xfId="73" applyFont="1" applyBorder="1" applyAlignment="1">
      <alignment vertical="center"/>
      <protection/>
    </xf>
    <xf numFmtId="0" fontId="4" fillId="0" borderId="10" xfId="71" applyFont="1" applyBorder="1" applyAlignment="1">
      <alignment vertical="center"/>
      <protection/>
    </xf>
    <xf numFmtId="179" fontId="29" fillId="0" borderId="10" xfId="71" applyNumberFormat="1" applyFont="1" applyFill="1" applyBorder="1" applyAlignment="1">
      <alignment vertical="center"/>
      <protection/>
    </xf>
    <xf numFmtId="179" fontId="29" fillId="0" borderId="10" xfId="71" applyNumberFormat="1" applyFont="1" applyFill="1" applyBorder="1" applyAlignment="1">
      <alignment horizontal="right" vertical="center"/>
      <protection/>
    </xf>
    <xf numFmtId="0" fontId="4" fillId="0" borderId="10" xfId="71" applyFont="1" applyBorder="1" applyAlignment="1">
      <alignment vertical="center"/>
      <protection/>
    </xf>
    <xf numFmtId="179" fontId="29" fillId="0" borderId="10" xfId="73" applyNumberFormat="1" applyFont="1" applyFill="1" applyBorder="1" applyAlignment="1">
      <alignment vertical="center" wrapText="1"/>
      <protection/>
    </xf>
    <xf numFmtId="179" fontId="29" fillId="0" borderId="10" xfId="73" applyNumberFormat="1" applyFont="1" applyFill="1" applyBorder="1" applyAlignment="1">
      <alignment horizontal="right" vertical="center" wrapText="1"/>
      <protection/>
    </xf>
    <xf numFmtId="0" fontId="4" fillId="0" borderId="10" xfId="73" applyFont="1" applyFill="1" applyBorder="1" applyAlignment="1">
      <alignment vertical="center"/>
      <protection/>
    </xf>
    <xf numFmtId="178" fontId="4" fillId="0" borderId="10" xfId="73" applyNumberFormat="1" applyFont="1" applyFill="1" applyBorder="1" applyAlignment="1">
      <alignment vertical="center"/>
      <protection/>
    </xf>
    <xf numFmtId="0" fontId="4" fillId="0" borderId="10" xfId="73" applyFont="1" applyFill="1" applyBorder="1" applyAlignment="1">
      <alignment vertical="center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_2016年一般公共预算执行及预算情况表_2017年预算表 (上会稿2.21）_2017年预算表 (170301)(全市汇总稿)_2018年预算表 （一般公共预算）20180101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千分位[0]_laroux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_2000年预计及2001年计划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千位[0]_1" xfId="56"/>
    <cellStyle name="千位_1" xfId="57"/>
    <cellStyle name="强调文字颜色 3" xfId="58"/>
    <cellStyle name="强调文字颜色 4" xfId="59"/>
    <cellStyle name="no dec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Normal_APR" xfId="69"/>
    <cellStyle name="常规 3_一般公共预算-发宁波" xfId="70"/>
    <cellStyle name="常规_2015年预收入分级" xfId="71"/>
    <cellStyle name="常规 5_2-2017年预算表 (170310）" xfId="72"/>
    <cellStyle name="常规_０７预算报市长办公会议" xfId="73"/>
    <cellStyle name="常规_2015年市级对县（市）区税收返还分地区决算表" xfId="74"/>
    <cellStyle name="常规_Sheet1" xfId="75"/>
    <cellStyle name="常规_一般公共预算-发宁波" xfId="76"/>
    <cellStyle name="普通_97-917" xfId="77"/>
    <cellStyle name="千分位_97-917" xfId="78"/>
  </cellStyles>
  <dxfs count="1"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zoomScaleSheetLayoutView="100" workbookViewId="0" topLeftCell="A3">
      <selection activeCell="C32" sqref="C31:C32"/>
    </sheetView>
  </sheetViews>
  <sheetFormatPr defaultColWidth="9.00390625" defaultRowHeight="14.25"/>
  <cols>
    <col min="1" max="1" width="40.375" style="0" customWidth="1"/>
    <col min="2" max="2" width="11.00390625" style="2" customWidth="1"/>
    <col min="3" max="3" width="11.875" style="0" customWidth="1"/>
    <col min="4" max="4" width="9.50390625" style="0" customWidth="1"/>
    <col min="5" max="5" width="8.625" style="0" customWidth="1"/>
  </cols>
  <sheetData>
    <row r="1" spans="1:5" ht="15.75" customHeight="1">
      <c r="A1" s="29" t="s">
        <v>0</v>
      </c>
      <c r="B1" s="30"/>
      <c r="C1" s="30"/>
      <c r="D1" s="30"/>
      <c r="E1" s="31"/>
    </row>
    <row r="2" spans="1:5" ht="34.5" customHeight="1">
      <c r="A2" s="32" t="s">
        <v>1</v>
      </c>
      <c r="B2" s="33"/>
      <c r="C2" s="34"/>
      <c r="D2" s="34"/>
      <c r="E2" s="32"/>
    </row>
    <row r="3" spans="1:5" ht="14.25">
      <c r="A3" s="35"/>
      <c r="B3" s="36"/>
      <c r="C3" s="36"/>
      <c r="D3" s="36"/>
      <c r="E3" s="37" t="s">
        <v>2</v>
      </c>
    </row>
    <row r="4" spans="1:5" ht="27" customHeight="1">
      <c r="A4" s="38" t="s">
        <v>3</v>
      </c>
      <c r="B4" s="39" t="s">
        <v>4</v>
      </c>
      <c r="C4" s="39" t="s">
        <v>5</v>
      </c>
      <c r="D4" s="39" t="s">
        <v>6</v>
      </c>
      <c r="E4" s="40" t="s">
        <v>7</v>
      </c>
    </row>
    <row r="5" spans="1:5" ht="14.25">
      <c r="A5" s="41" t="s">
        <v>8</v>
      </c>
      <c r="B5" s="42">
        <f>SUM(B6:B12)</f>
        <v>694800</v>
      </c>
      <c r="C5" s="43">
        <f>SUM(C6:C12)</f>
        <v>545000</v>
      </c>
      <c r="D5" s="44">
        <f>C5-B5</f>
        <v>-149800</v>
      </c>
      <c r="E5" s="45">
        <f>(C5/B5-1)*100</f>
        <v>-21.560161197466897</v>
      </c>
    </row>
    <row r="6" spans="1:5" ht="14.25">
      <c r="A6" s="41" t="s">
        <v>9</v>
      </c>
      <c r="B6" s="42">
        <v>350000</v>
      </c>
      <c r="C6" s="43">
        <v>216000</v>
      </c>
      <c r="D6" s="44">
        <f aca="true" t="shared" si="0" ref="D6:D39">C6-B6</f>
        <v>-134000</v>
      </c>
      <c r="E6" s="45">
        <f aca="true" t="shared" si="1" ref="E6:E40">(C6/B6-1)*100</f>
        <v>-38.28571428571429</v>
      </c>
    </row>
    <row r="7" spans="1:5" ht="14.25">
      <c r="A7" s="41" t="s">
        <v>10</v>
      </c>
      <c r="B7" s="42">
        <v>93000</v>
      </c>
      <c r="C7" s="43">
        <v>95000</v>
      </c>
      <c r="D7" s="44">
        <f t="shared" si="0"/>
        <v>2000</v>
      </c>
      <c r="E7" s="45">
        <f t="shared" si="1"/>
        <v>2.1505376344086002</v>
      </c>
    </row>
    <row r="8" spans="1:5" ht="14.25">
      <c r="A8" s="41" t="s">
        <v>11</v>
      </c>
      <c r="B8" s="42">
        <v>23320</v>
      </c>
      <c r="C8" s="43">
        <v>20000</v>
      </c>
      <c r="D8" s="44">
        <f t="shared" si="0"/>
        <v>-3320</v>
      </c>
      <c r="E8" s="45">
        <f t="shared" si="1"/>
        <v>-14.236706689536883</v>
      </c>
    </row>
    <row r="9" spans="1:5" ht="14.25">
      <c r="A9" s="41" t="s">
        <v>12</v>
      </c>
      <c r="B9" s="42">
        <v>35000</v>
      </c>
      <c r="C9" s="43">
        <v>16000</v>
      </c>
      <c r="D9" s="44">
        <f t="shared" si="0"/>
        <v>-19000</v>
      </c>
      <c r="E9" s="45">
        <f t="shared" si="1"/>
        <v>-54.28571428571429</v>
      </c>
    </row>
    <row r="10" spans="1:5" ht="14.25">
      <c r="A10" s="41" t="s">
        <v>13</v>
      </c>
      <c r="B10" s="42">
        <v>84900</v>
      </c>
      <c r="C10" s="43">
        <v>101000</v>
      </c>
      <c r="D10" s="44">
        <f t="shared" si="0"/>
        <v>16100</v>
      </c>
      <c r="E10" s="45">
        <f t="shared" si="1"/>
        <v>18.963486454652532</v>
      </c>
    </row>
    <row r="11" spans="1:5" ht="14.25">
      <c r="A11" s="41" t="s">
        <v>14</v>
      </c>
      <c r="B11" s="42">
        <v>103580</v>
      </c>
      <c r="C11" s="43">
        <v>94000</v>
      </c>
      <c r="D11" s="44">
        <f t="shared" si="0"/>
        <v>-9580</v>
      </c>
      <c r="E11" s="45">
        <f t="shared" si="1"/>
        <v>-9.248889747055411</v>
      </c>
    </row>
    <row r="12" spans="1:5" ht="14.25">
      <c r="A12" s="41" t="s">
        <v>15</v>
      </c>
      <c r="B12" s="42">
        <v>5000</v>
      </c>
      <c r="C12" s="43">
        <v>3000</v>
      </c>
      <c r="D12" s="44">
        <f t="shared" si="0"/>
        <v>-2000</v>
      </c>
      <c r="E12" s="45">
        <f t="shared" si="1"/>
        <v>-40</v>
      </c>
    </row>
    <row r="13" spans="1:5" ht="14.25">
      <c r="A13" s="41" t="s">
        <v>16</v>
      </c>
      <c r="B13" s="42">
        <f>B18+B19+B20+B21+B14+B22</f>
        <v>99200</v>
      </c>
      <c r="C13" s="43">
        <f>C18+C19+C20+C21+C14+C22</f>
        <v>145000</v>
      </c>
      <c r="D13" s="44">
        <f t="shared" si="0"/>
        <v>45800</v>
      </c>
      <c r="E13" s="45">
        <f t="shared" si="1"/>
        <v>46.16935483870967</v>
      </c>
    </row>
    <row r="14" spans="1:5" ht="14.25">
      <c r="A14" s="41" t="s">
        <v>17</v>
      </c>
      <c r="B14" s="42">
        <f>SUM(B15:B17)</f>
        <v>24000</v>
      </c>
      <c r="C14" s="43">
        <v>20000</v>
      </c>
      <c r="D14" s="44">
        <f t="shared" si="0"/>
        <v>-4000</v>
      </c>
      <c r="E14" s="45">
        <f t="shared" si="1"/>
        <v>-16.666666666666664</v>
      </c>
    </row>
    <row r="15" spans="1:5" ht="14.25">
      <c r="A15" s="41" t="s">
        <v>18</v>
      </c>
      <c r="B15" s="42">
        <v>14000</v>
      </c>
      <c r="C15" s="43">
        <v>15000</v>
      </c>
      <c r="D15" s="44">
        <f t="shared" si="0"/>
        <v>1000</v>
      </c>
      <c r="E15" s="45">
        <f t="shared" si="1"/>
        <v>7.14285714285714</v>
      </c>
    </row>
    <row r="16" spans="1:5" ht="24">
      <c r="A16" s="46" t="s">
        <v>19</v>
      </c>
      <c r="B16" s="42">
        <v>0</v>
      </c>
      <c r="C16" s="43">
        <v>0</v>
      </c>
      <c r="D16" s="44">
        <f t="shared" si="0"/>
        <v>0</v>
      </c>
      <c r="E16" s="45"/>
    </row>
    <row r="17" spans="1:5" ht="14.25">
      <c r="A17" s="41" t="s">
        <v>20</v>
      </c>
      <c r="B17" s="42">
        <v>10000</v>
      </c>
      <c r="C17" s="43">
        <v>5000</v>
      </c>
      <c r="D17" s="44">
        <f t="shared" si="0"/>
        <v>-5000</v>
      </c>
      <c r="E17" s="45">
        <f t="shared" si="1"/>
        <v>-50</v>
      </c>
    </row>
    <row r="18" spans="1:5" ht="14.25">
      <c r="A18" s="41" t="s">
        <v>21</v>
      </c>
      <c r="B18" s="42">
        <v>15000</v>
      </c>
      <c r="C18" s="43">
        <v>15000</v>
      </c>
      <c r="D18" s="44">
        <f t="shared" si="0"/>
        <v>0</v>
      </c>
      <c r="E18" s="45">
        <f t="shared" si="1"/>
        <v>0</v>
      </c>
    </row>
    <row r="19" spans="1:5" ht="14.25">
      <c r="A19" s="41" t="s">
        <v>22</v>
      </c>
      <c r="B19" s="42">
        <v>12200</v>
      </c>
      <c r="C19" s="43">
        <v>11000</v>
      </c>
      <c r="D19" s="44">
        <f t="shared" si="0"/>
        <v>-1200</v>
      </c>
      <c r="E19" s="45">
        <f t="shared" si="1"/>
        <v>-9.836065573770492</v>
      </c>
    </row>
    <row r="20" spans="1:5" ht="14.25">
      <c r="A20" s="41" t="s">
        <v>23</v>
      </c>
      <c r="B20" s="42">
        <v>47000</v>
      </c>
      <c r="C20" s="43">
        <v>99000</v>
      </c>
      <c r="D20" s="44">
        <f t="shared" si="0"/>
        <v>52000</v>
      </c>
      <c r="E20" s="45">
        <f t="shared" si="1"/>
        <v>110.6382978723404</v>
      </c>
    </row>
    <row r="21" spans="1:5" ht="14.25">
      <c r="A21" s="41" t="s">
        <v>24</v>
      </c>
      <c r="B21" s="42">
        <v>1000</v>
      </c>
      <c r="C21" s="43">
        <v>0</v>
      </c>
      <c r="D21" s="44">
        <f t="shared" si="0"/>
        <v>-1000</v>
      </c>
      <c r="E21" s="45">
        <f t="shared" si="1"/>
        <v>-100</v>
      </c>
    </row>
    <row r="22" spans="1:5" ht="14.25">
      <c r="A22" s="41" t="s">
        <v>25</v>
      </c>
      <c r="B22" s="47">
        <v>0</v>
      </c>
      <c r="C22" s="44">
        <v>0</v>
      </c>
      <c r="D22" s="44">
        <f t="shared" si="0"/>
        <v>0</v>
      </c>
      <c r="E22" s="45"/>
    </row>
    <row r="23" spans="1:5" ht="14.25">
      <c r="A23" s="38" t="s">
        <v>26</v>
      </c>
      <c r="B23" s="42">
        <f>B5+B13</f>
        <v>794000</v>
      </c>
      <c r="C23" s="43">
        <f>C5+C13</f>
        <v>690000</v>
      </c>
      <c r="D23" s="44">
        <f t="shared" si="0"/>
        <v>-104000</v>
      </c>
      <c r="E23" s="45">
        <f t="shared" si="1"/>
        <v>-13.09823677581864</v>
      </c>
    </row>
    <row r="24" spans="1:5" ht="14.25">
      <c r="A24" s="48" t="s">
        <v>27</v>
      </c>
      <c r="B24" s="42">
        <f>B25+B29+B32</f>
        <v>201674</v>
      </c>
      <c r="C24" s="43">
        <f>C25+C29+C32</f>
        <v>290726</v>
      </c>
      <c r="D24" s="44">
        <f t="shared" si="0"/>
        <v>89052</v>
      </c>
      <c r="E24" s="45">
        <f t="shared" si="1"/>
        <v>44.156410841258676</v>
      </c>
    </row>
    <row r="25" spans="1:5" ht="14.25">
      <c r="A25" s="49" t="s">
        <v>28</v>
      </c>
      <c r="B25" s="50">
        <f>B26+B27+B28</f>
        <v>9674</v>
      </c>
      <c r="C25" s="51">
        <f>C26+C27+C28</f>
        <v>9674</v>
      </c>
      <c r="D25" s="44">
        <f t="shared" si="0"/>
        <v>0</v>
      </c>
      <c r="E25" s="45">
        <f t="shared" si="1"/>
        <v>0</v>
      </c>
    </row>
    <row r="26" spans="1:5" ht="14.25">
      <c r="A26" s="49" t="s">
        <v>29</v>
      </c>
      <c r="B26" s="50">
        <v>201</v>
      </c>
      <c r="C26" s="51">
        <v>201</v>
      </c>
      <c r="D26" s="44">
        <f t="shared" si="0"/>
        <v>0</v>
      </c>
      <c r="E26" s="45">
        <f t="shared" si="1"/>
        <v>0</v>
      </c>
    </row>
    <row r="27" spans="1:5" ht="14.25">
      <c r="A27" s="52" t="s">
        <v>30</v>
      </c>
      <c r="B27" s="42">
        <v>505</v>
      </c>
      <c r="C27" s="43">
        <v>505</v>
      </c>
      <c r="D27" s="44">
        <f t="shared" si="0"/>
        <v>0</v>
      </c>
      <c r="E27" s="45">
        <f t="shared" si="1"/>
        <v>0</v>
      </c>
    </row>
    <row r="28" spans="1:5" ht="14.25">
      <c r="A28" s="41" t="s">
        <v>31</v>
      </c>
      <c r="B28" s="42">
        <v>8968</v>
      </c>
      <c r="C28" s="43">
        <v>8968</v>
      </c>
      <c r="D28" s="44">
        <f t="shared" si="0"/>
        <v>0</v>
      </c>
      <c r="E28" s="45">
        <f t="shared" si="1"/>
        <v>0</v>
      </c>
    </row>
    <row r="29" spans="1:5" ht="14.25">
      <c r="A29" s="41" t="s">
        <v>32</v>
      </c>
      <c r="B29" s="42">
        <f>B30+B31</f>
        <v>147000</v>
      </c>
      <c r="C29" s="43">
        <f>C30+C31</f>
        <v>241052</v>
      </c>
      <c r="D29" s="44">
        <f t="shared" si="0"/>
        <v>94052</v>
      </c>
      <c r="E29" s="45">
        <f t="shared" si="1"/>
        <v>63.98095238095238</v>
      </c>
    </row>
    <row r="30" spans="1:5" ht="14.25">
      <c r="A30" s="41" t="s">
        <v>33</v>
      </c>
      <c r="B30" s="47">
        <v>2000</v>
      </c>
      <c r="C30" s="44">
        <v>30000</v>
      </c>
      <c r="D30" s="44">
        <f t="shared" si="0"/>
        <v>28000</v>
      </c>
      <c r="E30" s="45">
        <f t="shared" si="1"/>
        <v>1400</v>
      </c>
    </row>
    <row r="31" spans="1:5" ht="14.25">
      <c r="A31" s="41" t="s">
        <v>34</v>
      </c>
      <c r="B31" s="53">
        <v>145000</v>
      </c>
      <c r="C31" s="54">
        <v>211052</v>
      </c>
      <c r="D31" s="44">
        <f t="shared" si="0"/>
        <v>66052</v>
      </c>
      <c r="E31" s="45">
        <f t="shared" si="1"/>
        <v>45.553103448275856</v>
      </c>
    </row>
    <row r="32" spans="1:5" ht="14.25">
      <c r="A32" s="41" t="s">
        <v>35</v>
      </c>
      <c r="B32" s="53">
        <v>45000</v>
      </c>
      <c r="C32" s="54">
        <v>40000</v>
      </c>
      <c r="D32" s="44">
        <f t="shared" si="0"/>
        <v>-5000</v>
      </c>
      <c r="E32" s="45">
        <f t="shared" si="1"/>
        <v>-11.111111111111116</v>
      </c>
    </row>
    <row r="33" spans="1:5" ht="14.25">
      <c r="A33" s="41" t="s">
        <v>36</v>
      </c>
      <c r="B33" s="42">
        <v>87100</v>
      </c>
      <c r="C33" s="43">
        <v>87100</v>
      </c>
      <c r="D33" s="44">
        <f t="shared" si="0"/>
        <v>0</v>
      </c>
      <c r="E33" s="45">
        <f t="shared" si="1"/>
        <v>0</v>
      </c>
    </row>
    <row r="34" spans="1:5" s="2" customFormat="1" ht="14.25">
      <c r="A34" s="55" t="s">
        <v>37</v>
      </c>
      <c r="B34" s="42">
        <f>B35+B36+B37+B38</f>
        <v>201918</v>
      </c>
      <c r="C34" s="43">
        <f>C35+C36+C37+C38</f>
        <v>245310</v>
      </c>
      <c r="D34" s="44">
        <f t="shared" si="0"/>
        <v>43392</v>
      </c>
      <c r="E34" s="56">
        <f t="shared" si="1"/>
        <v>21.489911746352487</v>
      </c>
    </row>
    <row r="35" spans="1:5" s="2" customFormat="1" ht="14.25">
      <c r="A35" s="55" t="s">
        <v>38</v>
      </c>
      <c r="B35" s="42">
        <v>201648</v>
      </c>
      <c r="C35" s="43">
        <v>221830</v>
      </c>
      <c r="D35" s="44">
        <f t="shared" si="0"/>
        <v>20182</v>
      </c>
      <c r="E35" s="56">
        <f t="shared" si="1"/>
        <v>10.008529715147185</v>
      </c>
    </row>
    <row r="36" spans="1:5" s="2" customFormat="1" ht="14.25">
      <c r="A36" s="55" t="s">
        <v>39</v>
      </c>
      <c r="B36" s="42">
        <v>0</v>
      </c>
      <c r="C36" s="43">
        <v>0</v>
      </c>
      <c r="D36" s="44">
        <f t="shared" si="0"/>
        <v>0</v>
      </c>
      <c r="E36" s="56" t="e">
        <f t="shared" si="1"/>
        <v>#DIV/0!</v>
      </c>
    </row>
    <row r="37" spans="1:5" s="2" customFormat="1" ht="14.25">
      <c r="A37" s="55" t="s">
        <v>40</v>
      </c>
      <c r="B37" s="42">
        <v>270</v>
      </c>
      <c r="C37" s="43">
        <v>1067</v>
      </c>
      <c r="D37" s="44">
        <f t="shared" si="0"/>
        <v>797</v>
      </c>
      <c r="E37" s="56">
        <f t="shared" si="1"/>
        <v>295.18518518518516</v>
      </c>
    </row>
    <row r="38" spans="1:5" s="2" customFormat="1" ht="14.25">
      <c r="A38" s="55" t="s">
        <v>41</v>
      </c>
      <c r="B38" s="42">
        <v>0</v>
      </c>
      <c r="C38" s="43">
        <v>22413</v>
      </c>
      <c r="D38" s="44">
        <f t="shared" si="0"/>
        <v>22413</v>
      </c>
      <c r="E38" s="56" t="e">
        <f t="shared" si="1"/>
        <v>#DIV/0!</v>
      </c>
    </row>
    <row r="39" spans="1:5" s="2" customFormat="1" ht="14.25">
      <c r="A39" s="57" t="s">
        <v>42</v>
      </c>
      <c r="B39" s="42">
        <v>70000</v>
      </c>
      <c r="C39" s="43">
        <v>73890</v>
      </c>
      <c r="D39" s="44">
        <f t="shared" si="0"/>
        <v>3890</v>
      </c>
      <c r="E39" s="56">
        <f t="shared" si="1"/>
        <v>5.5571428571428605</v>
      </c>
    </row>
    <row r="40" spans="1:5" ht="14.25">
      <c r="A40" s="38" t="s">
        <v>43</v>
      </c>
      <c r="B40" s="42">
        <f>B24+B23+B33+B34+B39</f>
        <v>1354692</v>
      </c>
      <c r="C40" s="43">
        <f>C24+C23+C33+C34+C39</f>
        <v>1387026</v>
      </c>
      <c r="D40" s="43">
        <f>D24+D23+D33+D34+D39</f>
        <v>32334</v>
      </c>
      <c r="E40" s="45">
        <f t="shared" si="1"/>
        <v>2.386815600889358</v>
      </c>
    </row>
  </sheetData>
  <sheetProtection/>
  <mergeCells count="1">
    <mergeCell ref="A2:E2"/>
  </mergeCells>
  <printOptions/>
  <pageMargins left="0.7513888888888889" right="0.5548611111111111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SheetLayoutView="100" workbookViewId="0" topLeftCell="A13">
      <selection activeCell="P23" sqref="P23"/>
    </sheetView>
  </sheetViews>
  <sheetFormatPr defaultColWidth="9.00390625" defaultRowHeight="14.25"/>
  <cols>
    <col min="1" max="1" width="28.00390625" style="2" customWidth="1"/>
    <col min="2" max="2" width="9.00390625" style="2" customWidth="1"/>
    <col min="3" max="3" width="8.50390625" style="2" customWidth="1"/>
    <col min="4" max="4" width="8.375" style="2" customWidth="1"/>
    <col min="5" max="5" width="7.625" style="2" customWidth="1"/>
    <col min="6" max="6" width="7.75390625" style="2" customWidth="1"/>
    <col min="7" max="7" width="8.25390625" style="2" customWidth="1"/>
    <col min="8" max="8" width="8.625" style="2" customWidth="1"/>
    <col min="9" max="9" width="10.00390625" style="2" customWidth="1"/>
    <col min="10" max="10" width="10.125" style="2" customWidth="1"/>
  </cols>
  <sheetData>
    <row r="1" spans="1:10" ht="14.25">
      <c r="A1" s="3" t="s">
        <v>44</v>
      </c>
      <c r="B1" s="4"/>
      <c r="C1" s="4"/>
      <c r="D1" s="4"/>
      <c r="E1" s="4"/>
      <c r="F1" s="4"/>
      <c r="G1" s="4"/>
      <c r="H1" s="4"/>
      <c r="I1" s="4"/>
      <c r="J1" s="22"/>
    </row>
    <row r="2" spans="1:10" ht="42.75" customHeight="1">
      <c r="A2" s="5" t="s">
        <v>45</v>
      </c>
      <c r="B2" s="5"/>
      <c r="C2" s="5"/>
      <c r="D2" s="5"/>
      <c r="E2" s="5"/>
      <c r="F2" s="5"/>
      <c r="G2" s="5"/>
      <c r="H2" s="5"/>
      <c r="I2" s="5"/>
      <c r="J2" s="5"/>
    </row>
    <row r="3" spans="1:10" ht="15.75" customHeight="1">
      <c r="A3" s="6"/>
      <c r="B3" s="7"/>
      <c r="C3" s="7"/>
      <c r="D3" s="7"/>
      <c r="E3" s="7"/>
      <c r="F3" s="7"/>
      <c r="G3" s="7"/>
      <c r="H3" s="7"/>
      <c r="I3" s="7"/>
      <c r="J3" s="23" t="s">
        <v>46</v>
      </c>
    </row>
    <row r="4" spans="1:10" ht="24.75" customHeight="1">
      <c r="A4" s="8" t="s">
        <v>47</v>
      </c>
      <c r="B4" s="9" t="s">
        <v>48</v>
      </c>
      <c r="C4" s="9" t="s">
        <v>4</v>
      </c>
      <c r="D4" s="9"/>
      <c r="E4" s="9"/>
      <c r="F4" s="9" t="s">
        <v>5</v>
      </c>
      <c r="G4" s="9"/>
      <c r="H4" s="9"/>
      <c r="I4" s="24" t="s">
        <v>6</v>
      </c>
      <c r="J4" s="25" t="s">
        <v>7</v>
      </c>
    </row>
    <row r="5" spans="1:10" s="1" customFormat="1" ht="34.5" customHeight="1">
      <c r="A5" s="8"/>
      <c r="B5" s="9"/>
      <c r="C5" s="9" t="s">
        <v>49</v>
      </c>
      <c r="D5" s="10" t="s">
        <v>50</v>
      </c>
      <c r="E5" s="10" t="s">
        <v>51</v>
      </c>
      <c r="F5" s="9" t="s">
        <v>49</v>
      </c>
      <c r="G5" s="10" t="s">
        <v>50</v>
      </c>
      <c r="H5" s="10" t="s">
        <v>51</v>
      </c>
      <c r="I5" s="26"/>
      <c r="J5" s="27"/>
    </row>
    <row r="6" spans="1:10" ht="19.5" customHeight="1">
      <c r="A6" s="11" t="s">
        <v>52</v>
      </c>
      <c r="B6" s="12">
        <v>139551</v>
      </c>
      <c r="C6" s="12">
        <f>D6+E6</f>
        <v>167201</v>
      </c>
      <c r="D6" s="12">
        <v>4170</v>
      </c>
      <c r="E6" s="12">
        <v>163031</v>
      </c>
      <c r="F6" s="12">
        <v>169840</v>
      </c>
      <c r="G6" s="12">
        <v>5419</v>
      </c>
      <c r="H6" s="12">
        <v>164421</v>
      </c>
      <c r="I6" s="12">
        <f>F6-C6</f>
        <v>2639</v>
      </c>
      <c r="J6" s="28">
        <f>(F6/C6-1)*100</f>
        <v>1.5783398424650485</v>
      </c>
    </row>
    <row r="7" spans="1:10" ht="19.5" customHeight="1">
      <c r="A7" s="13" t="s">
        <v>53</v>
      </c>
      <c r="B7" s="12">
        <v>250</v>
      </c>
      <c r="C7" s="12">
        <f aca="true" t="shared" si="0" ref="C7:C29">D7+E7</f>
        <v>250</v>
      </c>
      <c r="D7" s="12">
        <v>250</v>
      </c>
      <c r="E7" s="12">
        <v>0</v>
      </c>
      <c r="F7" s="12">
        <v>250</v>
      </c>
      <c r="G7" s="12">
        <v>250</v>
      </c>
      <c r="H7" s="12">
        <v>0</v>
      </c>
      <c r="I7" s="12">
        <f aca="true" t="shared" si="1" ref="I7:I34">F7-C7</f>
        <v>0</v>
      </c>
      <c r="J7" s="28">
        <f aca="true" t="shared" si="2" ref="J7:J35">(F7/C7-1)*100</f>
        <v>0</v>
      </c>
    </row>
    <row r="8" spans="1:10" ht="19.5" customHeight="1">
      <c r="A8" s="13" t="s">
        <v>54</v>
      </c>
      <c r="B8" s="12">
        <v>59703</v>
      </c>
      <c r="C8" s="12">
        <f t="shared" si="0"/>
        <v>61815</v>
      </c>
      <c r="D8" s="12">
        <v>3527</v>
      </c>
      <c r="E8" s="12">
        <v>58288</v>
      </c>
      <c r="F8" s="12">
        <v>61508</v>
      </c>
      <c r="G8" s="12">
        <v>3749</v>
      </c>
      <c r="H8" s="12">
        <v>57759</v>
      </c>
      <c r="I8" s="12">
        <f t="shared" si="1"/>
        <v>-307</v>
      </c>
      <c r="J8" s="28">
        <f t="shared" si="2"/>
        <v>-0.4966432095769635</v>
      </c>
    </row>
    <row r="9" spans="1:10" ht="19.5" customHeight="1">
      <c r="A9" s="14" t="s">
        <v>55</v>
      </c>
      <c r="B9" s="12">
        <v>159940</v>
      </c>
      <c r="C9" s="12">
        <f t="shared" si="0"/>
        <v>165384</v>
      </c>
      <c r="D9" s="12">
        <v>6291</v>
      </c>
      <c r="E9" s="12">
        <v>159093</v>
      </c>
      <c r="F9" s="12">
        <v>162142</v>
      </c>
      <c r="G9" s="12">
        <v>7259</v>
      </c>
      <c r="H9" s="12">
        <v>154883</v>
      </c>
      <c r="I9" s="12">
        <f t="shared" si="1"/>
        <v>-3242</v>
      </c>
      <c r="J9" s="28">
        <f t="shared" si="2"/>
        <v>-1.960286363856234</v>
      </c>
    </row>
    <row r="10" spans="1:10" ht="19.5" customHeight="1">
      <c r="A10" s="13" t="s">
        <v>56</v>
      </c>
      <c r="B10" s="12">
        <v>47201</v>
      </c>
      <c r="C10" s="12">
        <f t="shared" si="0"/>
        <v>56233</v>
      </c>
      <c r="D10" s="12">
        <v>6049</v>
      </c>
      <c r="E10" s="12">
        <v>50184</v>
      </c>
      <c r="F10" s="12">
        <v>56840</v>
      </c>
      <c r="G10" s="12">
        <v>8223</v>
      </c>
      <c r="H10" s="12">
        <v>48617</v>
      </c>
      <c r="I10" s="12">
        <f t="shared" si="1"/>
        <v>607</v>
      </c>
      <c r="J10" s="28">
        <f t="shared" si="2"/>
        <v>1.079437341063083</v>
      </c>
    </row>
    <row r="11" spans="1:10" ht="19.5" customHeight="1">
      <c r="A11" s="13" t="s">
        <v>57</v>
      </c>
      <c r="B11" s="12">
        <v>22031</v>
      </c>
      <c r="C11" s="12">
        <f t="shared" si="0"/>
        <v>22567</v>
      </c>
      <c r="D11" s="12">
        <v>1708</v>
      </c>
      <c r="E11" s="12">
        <v>20859</v>
      </c>
      <c r="F11" s="12">
        <v>22161</v>
      </c>
      <c r="G11" s="12">
        <v>2012</v>
      </c>
      <c r="H11" s="12">
        <v>20149</v>
      </c>
      <c r="I11" s="12">
        <f t="shared" si="1"/>
        <v>-406</v>
      </c>
      <c r="J11" s="28">
        <f t="shared" si="2"/>
        <v>-1.7990871626711535</v>
      </c>
    </row>
    <row r="12" spans="1:10" ht="19.5" customHeight="1">
      <c r="A12" s="14" t="s">
        <v>58</v>
      </c>
      <c r="B12" s="12">
        <v>156158</v>
      </c>
      <c r="C12" s="12">
        <f t="shared" si="0"/>
        <v>177602</v>
      </c>
      <c r="D12" s="12">
        <v>17205</v>
      </c>
      <c r="E12" s="12">
        <v>160397</v>
      </c>
      <c r="F12" s="12">
        <v>222199</v>
      </c>
      <c r="G12" s="12">
        <v>65691</v>
      </c>
      <c r="H12" s="12">
        <v>156508</v>
      </c>
      <c r="I12" s="12">
        <f t="shared" si="1"/>
        <v>44597</v>
      </c>
      <c r="J12" s="28">
        <f t="shared" si="2"/>
        <v>25.110640645938666</v>
      </c>
    </row>
    <row r="13" spans="1:10" ht="19.5" customHeight="1">
      <c r="A13" s="13" t="s">
        <v>59</v>
      </c>
      <c r="B13" s="12">
        <v>89292</v>
      </c>
      <c r="C13" s="12">
        <f t="shared" si="0"/>
        <v>90633</v>
      </c>
      <c r="D13" s="12">
        <v>24080</v>
      </c>
      <c r="E13" s="12">
        <v>66553</v>
      </c>
      <c r="F13" s="12">
        <v>76527</v>
      </c>
      <c r="G13" s="12">
        <v>13273</v>
      </c>
      <c r="H13" s="12">
        <v>63254</v>
      </c>
      <c r="I13" s="12">
        <f t="shared" si="1"/>
        <v>-14106</v>
      </c>
      <c r="J13" s="28">
        <f t="shared" si="2"/>
        <v>-15.563867465492699</v>
      </c>
    </row>
    <row r="14" spans="1:10" ht="19.5" customHeight="1">
      <c r="A14" s="13" t="s">
        <v>60</v>
      </c>
      <c r="B14" s="12">
        <v>8023</v>
      </c>
      <c r="C14" s="12">
        <f t="shared" si="0"/>
        <v>8136</v>
      </c>
      <c r="D14" s="12">
        <v>5622</v>
      </c>
      <c r="E14" s="12">
        <v>2514</v>
      </c>
      <c r="F14" s="12">
        <v>6035</v>
      </c>
      <c r="G14" s="12">
        <v>2286</v>
      </c>
      <c r="H14" s="12">
        <v>3749</v>
      </c>
      <c r="I14" s="12">
        <f t="shared" si="1"/>
        <v>-2101</v>
      </c>
      <c r="J14" s="28">
        <f t="shared" si="2"/>
        <v>-25.823500491642083</v>
      </c>
    </row>
    <row r="15" spans="1:10" ht="28.5" customHeight="1">
      <c r="A15" s="13" t="s">
        <v>61</v>
      </c>
      <c r="B15" s="12">
        <v>32485</v>
      </c>
      <c r="C15" s="12">
        <f t="shared" si="0"/>
        <v>45896</v>
      </c>
      <c r="D15" s="12">
        <v>3242</v>
      </c>
      <c r="E15" s="12">
        <v>42654</v>
      </c>
      <c r="F15" s="12">
        <v>69974</v>
      </c>
      <c r="G15" s="12">
        <v>8873</v>
      </c>
      <c r="H15" s="12">
        <v>61101</v>
      </c>
      <c r="I15" s="12">
        <f t="shared" si="1"/>
        <v>24078</v>
      </c>
      <c r="J15" s="28">
        <f t="shared" si="2"/>
        <v>52.46208819940736</v>
      </c>
    </row>
    <row r="16" spans="1:10" ht="19.5" customHeight="1">
      <c r="A16" s="14" t="s">
        <v>62</v>
      </c>
      <c r="B16" s="12">
        <v>90255</v>
      </c>
      <c r="C16" s="12">
        <f t="shared" si="0"/>
        <v>99755</v>
      </c>
      <c r="D16" s="12">
        <v>66970</v>
      </c>
      <c r="E16" s="12">
        <v>32785</v>
      </c>
      <c r="F16" s="12">
        <v>164911</v>
      </c>
      <c r="G16" s="12">
        <v>117780</v>
      </c>
      <c r="H16" s="12">
        <v>47131</v>
      </c>
      <c r="I16" s="12">
        <f t="shared" si="1"/>
        <v>65156</v>
      </c>
      <c r="J16" s="28">
        <f t="shared" si="2"/>
        <v>65.31602425943561</v>
      </c>
    </row>
    <row r="17" spans="1:10" ht="19.5" customHeight="1">
      <c r="A17" s="13" t="s">
        <v>63</v>
      </c>
      <c r="B17" s="12">
        <v>28595</v>
      </c>
      <c r="C17" s="12">
        <f t="shared" si="0"/>
        <v>30323</v>
      </c>
      <c r="D17" s="12">
        <v>17997</v>
      </c>
      <c r="E17" s="12">
        <v>12326</v>
      </c>
      <c r="F17" s="12">
        <v>43840</v>
      </c>
      <c r="G17" s="12">
        <v>27532</v>
      </c>
      <c r="H17" s="12">
        <v>16308</v>
      </c>
      <c r="I17" s="12">
        <f t="shared" si="1"/>
        <v>13517</v>
      </c>
      <c r="J17" s="28">
        <f t="shared" si="2"/>
        <v>44.576723938924246</v>
      </c>
    </row>
    <row r="18" spans="1:10" ht="19.5" customHeight="1">
      <c r="A18" s="13" t="s">
        <v>64</v>
      </c>
      <c r="B18" s="12">
        <v>16869</v>
      </c>
      <c r="C18" s="12">
        <f t="shared" si="0"/>
        <v>17066</v>
      </c>
      <c r="D18" s="12">
        <v>16393</v>
      </c>
      <c r="E18" s="12">
        <v>673</v>
      </c>
      <c r="F18" s="12">
        <v>18063</v>
      </c>
      <c r="G18" s="12">
        <v>14314</v>
      </c>
      <c r="H18" s="12">
        <v>3749</v>
      </c>
      <c r="I18" s="12">
        <f t="shared" si="1"/>
        <v>997</v>
      </c>
      <c r="J18" s="28">
        <f t="shared" si="2"/>
        <v>5.842025079104651</v>
      </c>
    </row>
    <row r="19" spans="1:10" ht="19.5" customHeight="1">
      <c r="A19" s="13" t="s">
        <v>65</v>
      </c>
      <c r="B19" s="12">
        <v>7476</v>
      </c>
      <c r="C19" s="12">
        <f t="shared" si="0"/>
        <v>3975</v>
      </c>
      <c r="D19" s="12">
        <v>2849</v>
      </c>
      <c r="E19" s="12">
        <v>1126</v>
      </c>
      <c r="F19" s="12">
        <v>7373</v>
      </c>
      <c r="G19" s="12">
        <v>2547</v>
      </c>
      <c r="H19" s="12">
        <v>4826</v>
      </c>
      <c r="I19" s="12">
        <f t="shared" si="1"/>
        <v>3398</v>
      </c>
      <c r="J19" s="28">
        <f t="shared" si="2"/>
        <v>85.48427672955974</v>
      </c>
    </row>
    <row r="20" spans="1:10" ht="19.5" customHeight="1">
      <c r="A20" s="13" t="s">
        <v>66</v>
      </c>
      <c r="B20" s="12">
        <v>2107</v>
      </c>
      <c r="C20" s="12">
        <f t="shared" si="0"/>
        <v>827</v>
      </c>
      <c r="D20" s="12">
        <v>364</v>
      </c>
      <c r="E20" s="12">
        <v>463</v>
      </c>
      <c r="F20" s="12">
        <v>5966</v>
      </c>
      <c r="G20" s="12">
        <v>3682</v>
      </c>
      <c r="H20" s="12">
        <v>2284</v>
      </c>
      <c r="I20" s="12">
        <f t="shared" si="1"/>
        <v>5139</v>
      </c>
      <c r="J20" s="28">
        <f t="shared" si="2"/>
        <v>621.4026602176542</v>
      </c>
    </row>
    <row r="21" spans="1:10" ht="19.5" customHeight="1">
      <c r="A21" s="13" t="s">
        <v>67</v>
      </c>
      <c r="B21" s="12">
        <v>1718</v>
      </c>
      <c r="C21" s="12">
        <f t="shared" si="0"/>
        <v>1718</v>
      </c>
      <c r="D21" s="12">
        <v>0</v>
      </c>
      <c r="E21" s="12">
        <v>1718</v>
      </c>
      <c r="F21" s="12">
        <v>1718</v>
      </c>
      <c r="G21" s="12">
        <v>0</v>
      </c>
      <c r="H21" s="12">
        <v>1718</v>
      </c>
      <c r="I21" s="12">
        <f t="shared" si="1"/>
        <v>0</v>
      </c>
      <c r="J21" s="28">
        <f t="shared" si="2"/>
        <v>0</v>
      </c>
    </row>
    <row r="22" spans="1:10" ht="19.5" customHeight="1">
      <c r="A22" s="15" t="s">
        <v>68</v>
      </c>
      <c r="B22" s="12">
        <v>9569</v>
      </c>
      <c r="C22" s="12">
        <f t="shared" si="0"/>
        <v>9356</v>
      </c>
      <c r="D22" s="12">
        <v>2034</v>
      </c>
      <c r="E22" s="12">
        <v>7322</v>
      </c>
      <c r="F22" s="12">
        <v>11950</v>
      </c>
      <c r="G22" s="12">
        <v>2041</v>
      </c>
      <c r="H22" s="12">
        <v>9909</v>
      </c>
      <c r="I22" s="12">
        <f t="shared" si="1"/>
        <v>2594</v>
      </c>
      <c r="J22" s="28">
        <f t="shared" si="2"/>
        <v>27.72552372808892</v>
      </c>
    </row>
    <row r="23" spans="1:10" ht="19.5" customHeight="1">
      <c r="A23" s="16" t="s">
        <v>69</v>
      </c>
      <c r="B23" s="12">
        <v>40913</v>
      </c>
      <c r="C23" s="12">
        <f t="shared" si="0"/>
        <v>38656</v>
      </c>
      <c r="D23" s="12">
        <v>7184</v>
      </c>
      <c r="E23" s="12">
        <v>31472</v>
      </c>
      <c r="F23" s="12">
        <v>38739</v>
      </c>
      <c r="G23" s="12">
        <v>6963</v>
      </c>
      <c r="H23" s="12">
        <v>31776</v>
      </c>
      <c r="I23" s="12">
        <f t="shared" si="1"/>
        <v>83</v>
      </c>
      <c r="J23" s="28">
        <f t="shared" si="2"/>
        <v>0.21471440397351493</v>
      </c>
    </row>
    <row r="24" spans="1:10" ht="19.5" customHeight="1">
      <c r="A24" s="15" t="s">
        <v>70</v>
      </c>
      <c r="B24" s="12">
        <v>3544</v>
      </c>
      <c r="C24" s="12">
        <f t="shared" si="0"/>
        <v>4007</v>
      </c>
      <c r="D24" s="12">
        <v>0</v>
      </c>
      <c r="E24" s="12">
        <v>4007</v>
      </c>
      <c r="F24" s="12">
        <v>4207</v>
      </c>
      <c r="G24" s="12">
        <v>0</v>
      </c>
      <c r="H24" s="12">
        <v>4207</v>
      </c>
      <c r="I24" s="12">
        <f t="shared" si="1"/>
        <v>200</v>
      </c>
      <c r="J24" s="28">
        <f t="shared" si="2"/>
        <v>4.991265285749935</v>
      </c>
    </row>
    <row r="25" spans="1:10" ht="19.5" customHeight="1">
      <c r="A25" s="15" t="s">
        <v>71</v>
      </c>
      <c r="B25" s="12">
        <v>7325</v>
      </c>
      <c r="C25" s="12">
        <f t="shared" si="0"/>
        <v>5909</v>
      </c>
      <c r="D25" s="12">
        <v>858</v>
      </c>
      <c r="E25" s="12">
        <v>5051</v>
      </c>
      <c r="F25" s="12">
        <v>7121</v>
      </c>
      <c r="G25" s="12">
        <v>361</v>
      </c>
      <c r="H25" s="12">
        <v>6760</v>
      </c>
      <c r="I25" s="12">
        <f t="shared" si="1"/>
        <v>1212</v>
      </c>
      <c r="J25" s="28">
        <f t="shared" si="2"/>
        <v>20.511084785919785</v>
      </c>
    </row>
    <row r="26" spans="1:10" ht="19.5" customHeight="1">
      <c r="A26" s="15" t="s">
        <v>72</v>
      </c>
      <c r="B26" s="12">
        <v>0</v>
      </c>
      <c r="C26" s="12">
        <f t="shared" si="0"/>
        <v>20000</v>
      </c>
      <c r="D26" s="12">
        <v>0</v>
      </c>
      <c r="E26" s="12">
        <v>20000</v>
      </c>
      <c r="F26" s="12">
        <v>4303</v>
      </c>
      <c r="G26" s="12">
        <v>0</v>
      </c>
      <c r="H26" s="12">
        <v>4303</v>
      </c>
      <c r="I26" s="12">
        <f t="shared" si="1"/>
        <v>-15697</v>
      </c>
      <c r="J26" s="28">
        <f t="shared" si="2"/>
        <v>-78.485</v>
      </c>
    </row>
    <row r="27" spans="1:10" ht="19.5" customHeight="1">
      <c r="A27" s="15" t="s">
        <v>73</v>
      </c>
      <c r="B27" s="12">
        <v>20342</v>
      </c>
      <c r="C27" s="12">
        <f t="shared" si="0"/>
        <v>19099</v>
      </c>
      <c r="D27" s="12">
        <v>0</v>
      </c>
      <c r="E27" s="12">
        <v>19099</v>
      </c>
      <c r="F27" s="12">
        <v>20335</v>
      </c>
      <c r="G27" s="12">
        <v>0</v>
      </c>
      <c r="H27" s="12">
        <v>20335</v>
      </c>
      <c r="I27" s="12">
        <f t="shared" si="1"/>
        <v>1236</v>
      </c>
      <c r="J27" s="28">
        <f t="shared" si="2"/>
        <v>6.471543012723169</v>
      </c>
    </row>
    <row r="28" spans="1:10" ht="19.5" customHeight="1">
      <c r="A28" s="15" t="s">
        <v>74</v>
      </c>
      <c r="B28" s="12">
        <v>4</v>
      </c>
      <c r="C28" s="12">
        <f t="shared" si="0"/>
        <v>5</v>
      </c>
      <c r="D28" s="12">
        <v>0</v>
      </c>
      <c r="E28" s="12">
        <v>5</v>
      </c>
      <c r="F28" s="12">
        <v>5</v>
      </c>
      <c r="G28" s="12">
        <v>0</v>
      </c>
      <c r="H28" s="12">
        <v>5</v>
      </c>
      <c r="I28" s="12">
        <f t="shared" si="1"/>
        <v>0</v>
      </c>
      <c r="J28" s="28">
        <f t="shared" si="2"/>
        <v>0</v>
      </c>
    </row>
    <row r="29" spans="1:10" ht="19.5" customHeight="1">
      <c r="A29" s="15" t="s">
        <v>75</v>
      </c>
      <c r="B29" s="12">
        <v>550</v>
      </c>
      <c r="C29" s="12">
        <f t="shared" si="0"/>
        <v>7142</v>
      </c>
      <c r="D29" s="12">
        <v>3207</v>
      </c>
      <c r="E29" s="12">
        <v>3935</v>
      </c>
      <c r="F29" s="12">
        <v>2846</v>
      </c>
      <c r="G29" s="12">
        <v>2298</v>
      </c>
      <c r="H29" s="12">
        <v>548</v>
      </c>
      <c r="I29" s="12">
        <f t="shared" si="1"/>
        <v>-4296</v>
      </c>
      <c r="J29" s="28">
        <f t="shared" si="2"/>
        <v>-60.15121814617754</v>
      </c>
    </row>
    <row r="30" spans="1:10" ht="19.5" customHeight="1">
      <c r="A30" s="17" t="s">
        <v>76</v>
      </c>
      <c r="B30" s="18">
        <f aca="true" t="shared" si="3" ref="B30:H30">SUM(B6:B29)</f>
        <v>943901</v>
      </c>
      <c r="C30" s="18">
        <f t="shared" si="3"/>
        <v>1053555</v>
      </c>
      <c r="D30" s="18">
        <f t="shared" si="3"/>
        <v>190000</v>
      </c>
      <c r="E30" s="18">
        <f t="shared" si="3"/>
        <v>863555</v>
      </c>
      <c r="F30" s="18">
        <f t="shared" si="3"/>
        <v>1178853</v>
      </c>
      <c r="G30" s="18">
        <f t="shared" si="3"/>
        <v>294553</v>
      </c>
      <c r="H30" s="18">
        <f t="shared" si="3"/>
        <v>884300</v>
      </c>
      <c r="I30" s="12">
        <f t="shared" si="1"/>
        <v>125298</v>
      </c>
      <c r="J30" s="28">
        <f t="shared" si="2"/>
        <v>11.892876973674849</v>
      </c>
    </row>
    <row r="31" spans="1:10" ht="19.5" customHeight="1">
      <c r="A31" s="19" t="s">
        <v>77</v>
      </c>
      <c r="B31" s="20">
        <v>66800</v>
      </c>
      <c r="C31" s="20">
        <v>87100</v>
      </c>
      <c r="D31" s="20"/>
      <c r="E31" s="20"/>
      <c r="F31" s="20">
        <v>87100</v>
      </c>
      <c r="G31" s="20"/>
      <c r="H31" s="20"/>
      <c r="I31" s="12">
        <f t="shared" si="1"/>
        <v>0</v>
      </c>
      <c r="J31" s="28">
        <f t="shared" si="2"/>
        <v>0</v>
      </c>
    </row>
    <row r="32" spans="1:10" ht="19.5" customHeight="1">
      <c r="A32" s="19" t="s">
        <v>78</v>
      </c>
      <c r="B32" s="20">
        <v>100000</v>
      </c>
      <c r="C32" s="20">
        <v>130000</v>
      </c>
      <c r="D32" s="20"/>
      <c r="E32" s="20"/>
      <c r="F32" s="20">
        <v>120000</v>
      </c>
      <c r="G32" s="20"/>
      <c r="H32" s="20"/>
      <c r="I32" s="12">
        <f t="shared" si="1"/>
        <v>-10000</v>
      </c>
      <c r="J32" s="28">
        <f t="shared" si="2"/>
        <v>-7.692307692307687</v>
      </c>
    </row>
    <row r="33" spans="1:10" ht="19.5" customHeight="1">
      <c r="A33" s="19" t="s">
        <v>79</v>
      </c>
      <c r="B33" s="20">
        <v>201648</v>
      </c>
      <c r="C33" s="20">
        <v>4037</v>
      </c>
      <c r="D33" s="20"/>
      <c r="E33" s="20"/>
      <c r="F33" s="20">
        <v>1073</v>
      </c>
      <c r="G33" s="20"/>
      <c r="H33" s="20"/>
      <c r="I33" s="12">
        <f t="shared" si="1"/>
        <v>-2964</v>
      </c>
      <c r="J33" s="28">
        <f t="shared" si="2"/>
        <v>-73.42085707208324</v>
      </c>
    </row>
    <row r="34" spans="1:10" ht="19.5" customHeight="1">
      <c r="A34" s="19" t="s">
        <v>80</v>
      </c>
      <c r="B34" s="20">
        <v>70000</v>
      </c>
      <c r="C34" s="20">
        <v>80000</v>
      </c>
      <c r="D34" s="20"/>
      <c r="E34" s="20"/>
      <c r="F34" s="20"/>
      <c r="G34" s="20"/>
      <c r="H34" s="20"/>
      <c r="I34" s="12">
        <f t="shared" si="1"/>
        <v>-80000</v>
      </c>
      <c r="J34" s="28">
        <f t="shared" si="2"/>
        <v>-100</v>
      </c>
    </row>
    <row r="35" spans="1:10" ht="19.5" customHeight="1">
      <c r="A35" s="21" t="s">
        <v>43</v>
      </c>
      <c r="B35" s="18">
        <f aca="true" t="shared" si="4" ref="B35:I35">B30+B31+B32+B33+B34</f>
        <v>1382349</v>
      </c>
      <c r="C35" s="18">
        <f t="shared" si="4"/>
        <v>1354692</v>
      </c>
      <c r="D35" s="18">
        <f t="shared" si="4"/>
        <v>190000</v>
      </c>
      <c r="E35" s="18">
        <f t="shared" si="4"/>
        <v>863555</v>
      </c>
      <c r="F35" s="18">
        <f t="shared" si="4"/>
        <v>1387026</v>
      </c>
      <c r="G35" s="18">
        <f t="shared" si="4"/>
        <v>294553</v>
      </c>
      <c r="H35" s="18">
        <f t="shared" si="4"/>
        <v>884300</v>
      </c>
      <c r="I35" s="18">
        <f t="shared" si="4"/>
        <v>32334</v>
      </c>
      <c r="J35" s="28">
        <f t="shared" si="2"/>
        <v>2.386815600889358</v>
      </c>
    </row>
  </sheetData>
  <sheetProtection/>
  <mergeCells count="7">
    <mergeCell ref="A2:J2"/>
    <mergeCell ref="C4:E4"/>
    <mergeCell ref="F4:H4"/>
    <mergeCell ref="A4:A5"/>
    <mergeCell ref="B4:B5"/>
    <mergeCell ref="I4:I5"/>
    <mergeCell ref="J4:J5"/>
  </mergeCells>
  <conditionalFormatting sqref="J4">
    <cfRule type="cellIs" priority="1" dxfId="0" operator="equal" stopIfTrue="1">
      <formula>0</formula>
    </cfRule>
  </conditionalFormatting>
  <printOptions/>
  <pageMargins left="0.5548611111111111" right="0.3576388888888889" top="0.60625" bottom="0.60625" header="0.5" footer="0.5"/>
  <pageSetup fitToHeight="0" fitToWidth="1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张盛</cp:lastModifiedBy>
  <cp:lastPrinted>2019-10-02T13:04:37Z</cp:lastPrinted>
  <dcterms:created xsi:type="dcterms:W3CDTF">2009-12-07T08:53:22Z</dcterms:created>
  <dcterms:modified xsi:type="dcterms:W3CDTF">2022-10-27T09:06:13Z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</Properties>
</file>