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2022一般" sheetId="1" r:id="rId1"/>
    <sheet name="2022专项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<sst xmlns="http://schemas.openxmlformats.org/spreadsheetml/2006/main" count="53" uniqueCount="46">
  <si>
    <t>附表5-1</t>
  </si>
  <si>
    <t xml:space="preserve">奉化区2022年地方政府一般债务限额及余额情况调整表         </t>
  </si>
  <si>
    <t>单位：万元</t>
  </si>
  <si>
    <t>年初预算数</t>
  </si>
  <si>
    <t>调整预算数</t>
  </si>
  <si>
    <t>比年初预算增减额</t>
  </si>
  <si>
    <t>比年初预算增减%</t>
  </si>
  <si>
    <t>一、一般债务限额</t>
  </si>
  <si>
    <t>（一）上年一般债务限额</t>
  </si>
  <si>
    <t>（二）本年新增一般债务限额</t>
  </si>
  <si>
    <t>（三）本年一般债务限额</t>
  </si>
  <si>
    <t>二、一般债务余额</t>
  </si>
  <si>
    <t>（一）上年末一般债务余额</t>
  </si>
  <si>
    <t xml:space="preserve">      其中：一般债券</t>
  </si>
  <si>
    <t>（二）本年一般债务举借额</t>
  </si>
  <si>
    <t xml:space="preserve">     1.本年一般债券发行额</t>
  </si>
  <si>
    <t xml:space="preserve">     （1）新增一般债券发行额</t>
  </si>
  <si>
    <t xml:space="preserve">     （2）置换一般债券发行额</t>
  </si>
  <si>
    <t xml:space="preserve">     2.本年或有债务转化额</t>
  </si>
  <si>
    <t>（三）本年一般债务偿还额</t>
  </si>
  <si>
    <t xml:space="preserve">     其中：置换一般债券还本</t>
  </si>
  <si>
    <t>（四）本年汇率变动调整债务余额</t>
  </si>
  <si>
    <t>（五）本年末一般债务余额</t>
  </si>
  <si>
    <t xml:space="preserve">     其中：一般债券</t>
  </si>
  <si>
    <t>注：1、本年一般债务限额=上年一般债务限额+本年新增一般债务限额</t>
  </si>
  <si>
    <t xml:space="preserve">    2、本年末一般债务余额=上年末一般债务余额+本年一般债务举借额-本年一般债务偿还额</t>
  </si>
  <si>
    <t xml:space="preserve">    3、2022年一般债务利息支出年初预算数19099.02万元，2022年一般债务利息支出调整预算数20355.2951万元</t>
  </si>
  <si>
    <t>附表5-2</t>
  </si>
  <si>
    <t xml:space="preserve">奉化区2022年地方政府专项债务限额及余额情况调整表         </t>
  </si>
  <si>
    <t>一、专项债务限额</t>
  </si>
  <si>
    <t>（一）上年专项债务限额</t>
  </si>
  <si>
    <t>（二）本年新增专项债务限额</t>
  </si>
  <si>
    <t>（三）本年专项债务限额</t>
  </si>
  <si>
    <t>二、专项债务余额</t>
  </si>
  <si>
    <t>（一）上年末专项债务余额</t>
  </si>
  <si>
    <t xml:space="preserve">      其中：专项债券</t>
  </si>
  <si>
    <t>（二）本年专项债务举借额</t>
  </si>
  <si>
    <t xml:space="preserve">     1.本年专项债券发行额</t>
  </si>
  <si>
    <t xml:space="preserve">     （1）新增专项债券发行额</t>
  </si>
  <si>
    <t xml:space="preserve">     （2）置换专项债券发行额</t>
  </si>
  <si>
    <t>（三）本年专项债务偿还额</t>
  </si>
  <si>
    <t xml:space="preserve">     其中：置换专项债券还本</t>
  </si>
  <si>
    <t>（四）本年末专项债务余额</t>
  </si>
  <si>
    <t>注：1、本年专项债务限额=上年专项债务限额+本年新增专项债务限额</t>
  </si>
  <si>
    <t xml:space="preserve">    2、本年末专项债务余额=上年末专项债务余额+本年专项债务举借额-本年专项债务偿还额</t>
  </si>
  <si>
    <t xml:space="preserve">    3、2022年专项债务利息支出年初预算数23690.26万元，2022年专项债务利息支出调整预算数27587.91万元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</si>
</sst>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64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8" fontId="2" fillId="0" borderId="11" xfId="65" applyNumberFormat="1" applyFont="1" applyFill="1" applyBorder="1" applyAlignment="1" applyProtection="1">
      <alignment horizontal="center" vertical="center"/>
      <protection locked="0"/>
    </xf>
    <xf numFmtId="178" fontId="2" fillId="0" borderId="11" xfId="65" applyNumberFormat="1" applyFont="1" applyFill="1" applyBorder="1" applyProtection="1">
      <alignment vertical="center"/>
      <protection locked="0"/>
    </xf>
    <xf numFmtId="0" fontId="2" fillId="0" borderId="12" xfId="65" applyFont="1" applyFill="1" applyBorder="1" applyAlignment="1" applyProtection="1">
      <alignment vertical="center" wrapText="1"/>
      <protection locked="0"/>
    </xf>
    <xf numFmtId="0" fontId="2" fillId="0" borderId="0" xfId="65" applyFont="1" applyFill="1" applyAlignment="1" applyProtection="1">
      <alignment vertical="center"/>
      <protection locked="0"/>
    </xf>
    <xf numFmtId="0" fontId="2" fillId="0" borderId="0" xfId="65" applyFont="1" applyFill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_2-2017年预算表 (170310）" xfId="64"/>
    <cellStyle name="常规_债务情况 定稿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SheetLayoutView="100" workbookViewId="0" topLeftCell="A1">
      <selection activeCell="J14" sqref="J14"/>
    </sheetView>
  </sheetViews>
  <sheetFormatPr defaultColWidth="9.00390625" defaultRowHeight="14.25"/>
  <cols>
    <col min="1" max="1" width="32.625" style="4" customWidth="1"/>
    <col min="2" max="2" width="12.50390625" style="4" customWidth="1"/>
    <col min="3" max="3" width="13.50390625" style="4" customWidth="1"/>
    <col min="4" max="4" width="10.125" style="4" customWidth="1"/>
    <col min="5" max="5" width="9.625" style="4" customWidth="1"/>
    <col min="6" max="16384" width="9.00390625" style="5" customWidth="1"/>
  </cols>
  <sheetData>
    <row r="1" ht="19.5" customHeight="1">
      <c r="A1" s="1" t="s">
        <v>0</v>
      </c>
    </row>
    <row r="2" spans="1:5" ht="51" customHeight="1">
      <c r="A2" s="6" t="s">
        <v>1</v>
      </c>
      <c r="B2" s="6"/>
      <c r="C2" s="6"/>
      <c r="D2" s="6"/>
      <c r="E2" s="6"/>
    </row>
    <row r="3" spans="1:5" ht="19.5" customHeight="1">
      <c r="A3" s="1"/>
      <c r="B3" s="1"/>
      <c r="C3" s="1"/>
      <c r="D3" s="1"/>
      <c r="E3" s="1" t="s">
        <v>2</v>
      </c>
    </row>
    <row r="4" spans="1:5" ht="30.7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</row>
    <row r="5" spans="1:5" ht="19.5" customHeight="1">
      <c r="A5" s="20" t="s">
        <v>7</v>
      </c>
      <c r="B5" s="21"/>
      <c r="C5" s="21"/>
      <c r="D5" s="22"/>
      <c r="E5" s="23"/>
    </row>
    <row r="6" spans="1:5" ht="19.5" customHeight="1">
      <c r="A6" s="20" t="s">
        <v>8</v>
      </c>
      <c r="B6" s="24">
        <v>610000</v>
      </c>
      <c r="C6" s="24">
        <v>610000</v>
      </c>
      <c r="D6" s="25">
        <f>C6-B6</f>
        <v>0</v>
      </c>
      <c r="E6" s="26">
        <f>(C6/B6-1)*100</f>
        <v>0</v>
      </c>
    </row>
    <row r="7" spans="1:5" ht="34.5" customHeight="1">
      <c r="A7" s="20" t="s">
        <v>9</v>
      </c>
      <c r="B7" s="24">
        <v>0</v>
      </c>
      <c r="C7" s="24">
        <v>0</v>
      </c>
      <c r="D7" s="25">
        <f aca="true" t="shared" si="0" ref="D7:D21">C7-B7</f>
        <v>0</v>
      </c>
      <c r="E7" s="26"/>
    </row>
    <row r="8" spans="1:5" ht="19.5" customHeight="1">
      <c r="A8" s="20" t="s">
        <v>10</v>
      </c>
      <c r="B8" s="24">
        <v>610000</v>
      </c>
      <c r="C8" s="24">
        <v>610000</v>
      </c>
      <c r="D8" s="25">
        <f t="shared" si="0"/>
        <v>0</v>
      </c>
      <c r="E8" s="26">
        <f aca="true" t="shared" si="1" ref="E7:E21">(C8/B8-1)*100</f>
        <v>0</v>
      </c>
    </row>
    <row r="9" spans="1:5" ht="20.25" customHeight="1">
      <c r="A9" s="20" t="s">
        <v>11</v>
      </c>
      <c r="B9" s="24"/>
      <c r="C9" s="24"/>
      <c r="D9" s="25">
        <f t="shared" si="0"/>
        <v>0</v>
      </c>
      <c r="E9" s="26"/>
    </row>
    <row r="10" spans="1:5" ht="19.5" customHeight="1">
      <c r="A10" s="20" t="s">
        <v>12</v>
      </c>
      <c r="B10" s="24">
        <v>601091</v>
      </c>
      <c r="C10" s="24">
        <v>600892</v>
      </c>
      <c r="D10" s="25">
        <f t="shared" si="0"/>
        <v>-199</v>
      </c>
      <c r="E10" s="26">
        <f t="shared" si="1"/>
        <v>-0.033106468072219286</v>
      </c>
    </row>
    <row r="11" spans="1:5" s="19" customFormat="1" ht="19.5" customHeight="1">
      <c r="A11" s="20" t="s">
        <v>13</v>
      </c>
      <c r="B11" s="24">
        <v>587531</v>
      </c>
      <c r="C11" s="24">
        <v>587531</v>
      </c>
      <c r="D11" s="25">
        <f t="shared" si="0"/>
        <v>0</v>
      </c>
      <c r="E11" s="26">
        <f t="shared" si="1"/>
        <v>0</v>
      </c>
    </row>
    <row r="12" spans="1:5" s="19" customFormat="1" ht="19.5" customHeight="1">
      <c r="A12" s="20" t="s">
        <v>14</v>
      </c>
      <c r="B12" s="24">
        <f>B13+B16</f>
        <v>87100</v>
      </c>
      <c r="C12" s="24">
        <f>C13+C16</f>
        <v>87100</v>
      </c>
      <c r="D12" s="25">
        <f t="shared" si="0"/>
        <v>0</v>
      </c>
      <c r="E12" s="26">
        <f t="shared" si="1"/>
        <v>0</v>
      </c>
    </row>
    <row r="13" spans="1:5" s="19" customFormat="1" ht="19.5" customHeight="1">
      <c r="A13" s="20" t="s">
        <v>15</v>
      </c>
      <c r="B13" s="24">
        <f>B14+B15</f>
        <v>87100</v>
      </c>
      <c r="C13" s="24">
        <f>C14+C15</f>
        <v>87100</v>
      </c>
      <c r="D13" s="25">
        <f t="shared" si="0"/>
        <v>0</v>
      </c>
      <c r="E13" s="26">
        <f t="shared" si="1"/>
        <v>0</v>
      </c>
    </row>
    <row r="14" spans="1:5" s="19" customFormat="1" ht="36.75" customHeight="1">
      <c r="A14" s="20" t="s">
        <v>16</v>
      </c>
      <c r="B14" s="24">
        <v>0</v>
      </c>
      <c r="C14" s="24">
        <v>0</v>
      </c>
      <c r="D14" s="25">
        <f t="shared" si="0"/>
        <v>0</v>
      </c>
      <c r="E14" s="26"/>
    </row>
    <row r="15" spans="1:5" s="19" customFormat="1" ht="19.5" customHeight="1">
      <c r="A15" s="20" t="s">
        <v>17</v>
      </c>
      <c r="B15" s="24">
        <v>87100</v>
      </c>
      <c r="C15" s="24">
        <v>87100</v>
      </c>
      <c r="D15" s="25">
        <f t="shared" si="0"/>
        <v>0</v>
      </c>
      <c r="E15" s="26">
        <f t="shared" si="1"/>
        <v>0</v>
      </c>
    </row>
    <row r="16" spans="1:5" s="19" customFormat="1" ht="19.5" customHeight="1">
      <c r="A16" s="20" t="s">
        <v>18</v>
      </c>
      <c r="B16" s="24">
        <v>0</v>
      </c>
      <c r="C16" s="24">
        <v>0</v>
      </c>
      <c r="D16" s="25">
        <f t="shared" si="0"/>
        <v>0</v>
      </c>
      <c r="E16" s="26"/>
    </row>
    <row r="17" spans="1:5" s="19" customFormat="1" ht="19.5" customHeight="1">
      <c r="A17" s="20" t="s">
        <v>19</v>
      </c>
      <c r="B17" s="24">
        <v>87363</v>
      </c>
      <c r="C17" s="24">
        <v>87520</v>
      </c>
      <c r="D17" s="25">
        <f t="shared" si="0"/>
        <v>157</v>
      </c>
      <c r="E17" s="26">
        <f t="shared" si="1"/>
        <v>0.17970994585807532</v>
      </c>
    </row>
    <row r="18" spans="1:5" s="19" customFormat="1" ht="19.5" customHeight="1">
      <c r="A18" s="20" t="s">
        <v>20</v>
      </c>
      <c r="B18" s="24">
        <v>87100</v>
      </c>
      <c r="C18" s="24">
        <v>87100</v>
      </c>
      <c r="D18" s="25">
        <f t="shared" si="0"/>
        <v>0</v>
      </c>
      <c r="E18" s="26">
        <f t="shared" si="1"/>
        <v>0</v>
      </c>
    </row>
    <row r="19" spans="1:5" s="19" customFormat="1" ht="19.5" customHeight="1">
      <c r="A19" s="20" t="s">
        <v>21</v>
      </c>
      <c r="B19" s="24">
        <v>0</v>
      </c>
      <c r="C19" s="24">
        <v>619</v>
      </c>
      <c r="D19" s="25">
        <f t="shared" si="0"/>
        <v>619</v>
      </c>
      <c r="E19" s="26"/>
    </row>
    <row r="20" spans="1:5" s="19" customFormat="1" ht="19.5" customHeight="1">
      <c r="A20" s="20" t="s">
        <v>22</v>
      </c>
      <c r="B20" s="24">
        <f>B10+B12-B17+B19</f>
        <v>600828</v>
      </c>
      <c r="C20" s="24">
        <f>C10+C12-C17+C19</f>
        <v>601091</v>
      </c>
      <c r="D20" s="25">
        <f t="shared" si="0"/>
        <v>263</v>
      </c>
      <c r="E20" s="26">
        <f t="shared" si="1"/>
        <v>0.04377292669448529</v>
      </c>
    </row>
    <row r="21" spans="1:5" s="19" customFormat="1" ht="19.5" customHeight="1">
      <c r="A21" s="20" t="s">
        <v>23</v>
      </c>
      <c r="B21" s="24">
        <f>B11+B13-B18</f>
        <v>587531</v>
      </c>
      <c r="C21" s="24">
        <f>C11+C13-C18</f>
        <v>587531</v>
      </c>
      <c r="D21" s="25">
        <f t="shared" si="0"/>
        <v>0</v>
      </c>
      <c r="E21" s="26">
        <f t="shared" si="1"/>
        <v>0</v>
      </c>
    </row>
    <row r="22" spans="1:5" ht="19.5" customHeight="1">
      <c r="A22" s="1" t="s">
        <v>24</v>
      </c>
      <c r="B22" s="1"/>
      <c r="C22" s="1"/>
      <c r="D22" s="1"/>
      <c r="E22" s="1"/>
    </row>
    <row r="23" spans="1:5" ht="19.5" customHeight="1">
      <c r="A23" s="1" t="s">
        <v>25</v>
      </c>
      <c r="B23" s="1"/>
      <c r="C23" s="1"/>
      <c r="D23" s="1"/>
      <c r="E23" s="1"/>
    </row>
    <row r="24" spans="1:5" s="2" customFormat="1" ht="31.5" customHeight="1">
      <c r="A24" s="27" t="s">
        <v>26</v>
      </c>
      <c r="B24" s="27"/>
      <c r="C24" s="27"/>
      <c r="D24" s="27"/>
      <c r="E24" s="27"/>
    </row>
    <row r="25" spans="1:5" ht="14.25">
      <c r="A25" s="18"/>
      <c r="B25" s="18"/>
      <c r="C25" s="18"/>
      <c r="D25" s="18"/>
      <c r="E25" s="18"/>
    </row>
  </sheetData>
  <sheetProtection/>
  <mergeCells count="2">
    <mergeCell ref="A2:E2"/>
    <mergeCell ref="A24:E24"/>
  </mergeCells>
  <printOptions/>
  <pageMargins left="0.9486111111111111" right="0.5548611111111111" top="1" bottom="1" header="0.5118055555555555" footer="0.511805555555555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SheetLayoutView="100" workbookViewId="0" topLeftCell="A1">
      <selection activeCell="K21" sqref="K21"/>
    </sheetView>
  </sheetViews>
  <sheetFormatPr defaultColWidth="9.00390625" defaultRowHeight="14.25"/>
  <cols>
    <col min="1" max="1" width="31.625" style="3" customWidth="1"/>
    <col min="2" max="2" width="11.875" style="4" customWidth="1"/>
    <col min="3" max="3" width="12.50390625" style="4" customWidth="1"/>
    <col min="4" max="5" width="9.875" style="4" customWidth="1"/>
    <col min="6" max="16384" width="9.00390625" style="5" customWidth="1"/>
  </cols>
  <sheetData>
    <row r="1" ht="19.5" customHeight="1">
      <c r="A1" s="1" t="s">
        <v>27</v>
      </c>
    </row>
    <row r="2" spans="1:5" ht="45" customHeight="1">
      <c r="A2" s="6" t="s">
        <v>28</v>
      </c>
      <c r="B2" s="6"/>
      <c r="C2" s="6"/>
      <c r="D2" s="6"/>
      <c r="E2" s="6"/>
    </row>
    <row r="3" spans="2:5" s="1" customFormat="1" ht="19.5" customHeight="1">
      <c r="B3" s="7"/>
      <c r="C3" s="7"/>
      <c r="D3" s="7"/>
      <c r="E3" s="8" t="s">
        <v>2</v>
      </c>
    </row>
    <row r="4" spans="1:5" s="1" customFormat="1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</row>
    <row r="5" spans="1:5" s="1" customFormat="1" ht="19.5" customHeight="1">
      <c r="A5" s="9" t="s">
        <v>29</v>
      </c>
      <c r="B5" s="11"/>
      <c r="C5" s="11"/>
      <c r="D5" s="12"/>
      <c r="E5" s="13"/>
    </row>
    <row r="6" spans="1:5" s="1" customFormat="1" ht="20.25" customHeight="1">
      <c r="A6" s="9" t="s">
        <v>30</v>
      </c>
      <c r="B6" s="12">
        <v>755000</v>
      </c>
      <c r="C6" s="12">
        <v>755000</v>
      </c>
      <c r="D6" s="12">
        <f>C6-B6</f>
        <v>0</v>
      </c>
      <c r="E6" s="14">
        <f>(C6/B6-1)*100</f>
        <v>0</v>
      </c>
    </row>
    <row r="7" spans="1:5" s="1" customFormat="1" ht="24" customHeight="1">
      <c r="A7" s="9" t="s">
        <v>31</v>
      </c>
      <c r="B7" s="12">
        <v>160000</v>
      </c>
      <c r="C7" s="12">
        <v>311000</v>
      </c>
      <c r="D7" s="12">
        <f aca="true" t="shared" si="0" ref="D7:D20">C7-B7</f>
        <v>151000</v>
      </c>
      <c r="E7" s="14">
        <f aca="true" t="shared" si="1" ref="E7:E20">(C7/B7-1)*100</f>
        <v>94.37500000000001</v>
      </c>
    </row>
    <row r="8" spans="1:5" s="1" customFormat="1" ht="19.5" customHeight="1">
      <c r="A8" s="9" t="s">
        <v>32</v>
      </c>
      <c r="B8" s="12">
        <f>B7+B6</f>
        <v>915000</v>
      </c>
      <c r="C8" s="12">
        <f>C7+C6</f>
        <v>1066000</v>
      </c>
      <c r="D8" s="12">
        <f t="shared" si="0"/>
        <v>151000</v>
      </c>
      <c r="E8" s="14">
        <f t="shared" si="1"/>
        <v>16.50273224043717</v>
      </c>
    </row>
    <row r="9" spans="1:5" s="1" customFormat="1" ht="19.5" customHeight="1">
      <c r="A9" s="9" t="s">
        <v>33</v>
      </c>
      <c r="B9" s="12"/>
      <c r="C9" s="12"/>
      <c r="D9" s="12">
        <f t="shared" si="0"/>
        <v>0</v>
      </c>
      <c r="E9" s="14"/>
    </row>
    <row r="10" spans="1:5" s="1" customFormat="1" ht="19.5" customHeight="1">
      <c r="A10" s="9" t="s">
        <v>34</v>
      </c>
      <c r="B10" s="12">
        <v>714828</v>
      </c>
      <c r="C10" s="12">
        <v>714828</v>
      </c>
      <c r="D10" s="12">
        <f t="shared" si="0"/>
        <v>0</v>
      </c>
      <c r="E10" s="14">
        <f t="shared" si="1"/>
        <v>0</v>
      </c>
    </row>
    <row r="11" spans="1:5" s="1" customFormat="1" ht="19.5" customHeight="1">
      <c r="A11" s="9" t="s">
        <v>35</v>
      </c>
      <c r="B11" s="12">
        <v>714828</v>
      </c>
      <c r="C11" s="12">
        <v>714828</v>
      </c>
      <c r="D11" s="12">
        <f t="shared" si="0"/>
        <v>0</v>
      </c>
      <c r="E11" s="14">
        <f t="shared" si="1"/>
        <v>0</v>
      </c>
    </row>
    <row r="12" spans="1:5" s="1" customFormat="1" ht="19.5" customHeight="1">
      <c r="A12" s="9" t="s">
        <v>36</v>
      </c>
      <c r="B12" s="12">
        <f>B13+B16</f>
        <v>202500</v>
      </c>
      <c r="C12" s="12">
        <f>C13+C16</f>
        <v>400500</v>
      </c>
      <c r="D12" s="12">
        <f t="shared" si="0"/>
        <v>198000</v>
      </c>
      <c r="E12" s="14">
        <f t="shared" si="1"/>
        <v>97.77777777777779</v>
      </c>
    </row>
    <row r="13" spans="1:5" s="1" customFormat="1" ht="19.5" customHeight="1">
      <c r="A13" s="9" t="s">
        <v>37</v>
      </c>
      <c r="B13" s="12">
        <f>B14+B15</f>
        <v>202500</v>
      </c>
      <c r="C13" s="12">
        <f>C14+C15</f>
        <v>400500</v>
      </c>
      <c r="D13" s="12">
        <f t="shared" si="0"/>
        <v>198000</v>
      </c>
      <c r="E13" s="14">
        <f t="shared" si="1"/>
        <v>97.77777777777779</v>
      </c>
    </row>
    <row r="14" spans="1:5" s="1" customFormat="1" ht="44.25" customHeight="1">
      <c r="A14" s="9" t="s">
        <v>38</v>
      </c>
      <c r="B14" s="12">
        <v>160000</v>
      </c>
      <c r="C14" s="12">
        <v>358000</v>
      </c>
      <c r="D14" s="12">
        <f t="shared" si="0"/>
        <v>198000</v>
      </c>
      <c r="E14" s="14">
        <f t="shared" si="1"/>
        <v>123.74999999999999</v>
      </c>
    </row>
    <row r="15" spans="1:5" s="1" customFormat="1" ht="19.5" customHeight="1">
      <c r="A15" s="9" t="s">
        <v>39</v>
      </c>
      <c r="B15" s="12">
        <v>42500</v>
      </c>
      <c r="C15" s="12">
        <v>42500</v>
      </c>
      <c r="D15" s="12">
        <f t="shared" si="0"/>
        <v>0</v>
      </c>
      <c r="E15" s="14">
        <f t="shared" si="1"/>
        <v>0</v>
      </c>
    </row>
    <row r="16" spans="1:5" s="1" customFormat="1" ht="19.5" customHeight="1">
      <c r="A16" s="9" t="s">
        <v>18</v>
      </c>
      <c r="B16" s="12">
        <v>0</v>
      </c>
      <c r="C16" s="12">
        <v>0</v>
      </c>
      <c r="D16" s="12">
        <f t="shared" si="0"/>
        <v>0</v>
      </c>
      <c r="E16" s="14" t="e">
        <f t="shared" si="1"/>
        <v>#DIV/0!</v>
      </c>
    </row>
    <row r="17" spans="1:5" s="1" customFormat="1" ht="19.5" customHeight="1">
      <c r="A17" s="9" t="s">
        <v>40</v>
      </c>
      <c r="B17" s="12">
        <v>42500</v>
      </c>
      <c r="C17" s="12">
        <v>42500</v>
      </c>
      <c r="D17" s="12">
        <f t="shared" si="0"/>
        <v>0</v>
      </c>
      <c r="E17" s="14">
        <f t="shared" si="1"/>
        <v>0</v>
      </c>
    </row>
    <row r="18" spans="1:5" s="1" customFormat="1" ht="19.5" customHeight="1">
      <c r="A18" s="9" t="s">
        <v>41</v>
      </c>
      <c r="B18" s="12">
        <v>42500</v>
      </c>
      <c r="C18" s="12">
        <v>42500</v>
      </c>
      <c r="D18" s="12">
        <f t="shared" si="0"/>
        <v>0</v>
      </c>
      <c r="E18" s="14">
        <f t="shared" si="1"/>
        <v>0</v>
      </c>
    </row>
    <row r="19" spans="1:5" s="1" customFormat="1" ht="19.5" customHeight="1">
      <c r="A19" s="9" t="s">
        <v>42</v>
      </c>
      <c r="B19" s="12">
        <f>B10+B12-B17</f>
        <v>874828</v>
      </c>
      <c r="C19" s="12">
        <f>C10+C12-C17</f>
        <v>1072828</v>
      </c>
      <c r="D19" s="12">
        <f t="shared" si="0"/>
        <v>198000</v>
      </c>
      <c r="E19" s="14">
        <f t="shared" si="1"/>
        <v>22.633020433730966</v>
      </c>
    </row>
    <row r="20" spans="1:5" s="1" customFormat="1" ht="19.5" customHeight="1">
      <c r="A20" s="9" t="s">
        <v>35</v>
      </c>
      <c r="B20" s="12">
        <f>B11+B13-B17</f>
        <v>874828</v>
      </c>
      <c r="C20" s="12">
        <f>C11+C13-C17</f>
        <v>1072828</v>
      </c>
      <c r="D20" s="12">
        <f t="shared" si="0"/>
        <v>198000</v>
      </c>
      <c r="E20" s="14">
        <f t="shared" si="1"/>
        <v>22.633020433730966</v>
      </c>
    </row>
    <row r="21" spans="1:5" s="1" customFormat="1" ht="24" customHeight="1">
      <c r="A21" s="15" t="s">
        <v>43</v>
      </c>
      <c r="B21" s="15"/>
      <c r="C21" s="15"/>
      <c r="D21" s="15"/>
      <c r="E21" s="15"/>
    </row>
    <row r="22" spans="1:5" s="1" customFormat="1" ht="19.5" customHeight="1">
      <c r="A22" s="16" t="s">
        <v>44</v>
      </c>
      <c r="B22" s="16"/>
      <c r="C22" s="16"/>
      <c r="D22" s="16"/>
      <c r="E22" s="16"/>
    </row>
    <row r="23" spans="1:5" s="2" customFormat="1" ht="31.5" customHeight="1">
      <c r="A23" s="17" t="s">
        <v>45</v>
      </c>
      <c r="B23" s="17"/>
      <c r="C23" s="17"/>
      <c r="D23" s="17"/>
      <c r="E23" s="17"/>
    </row>
    <row r="24" spans="1:5" ht="14.25">
      <c r="A24" s="4"/>
      <c r="B24" s="18"/>
      <c r="C24" s="18"/>
      <c r="D24" s="18"/>
      <c r="E24" s="18"/>
    </row>
  </sheetData>
  <sheetProtection/>
  <mergeCells count="4">
    <mergeCell ref="A2:E2"/>
    <mergeCell ref="A21:E21"/>
    <mergeCell ref="A22:E22"/>
    <mergeCell ref="A23:E23"/>
  </mergeCells>
  <printOptions/>
  <pageMargins left="0.9486111111111111" right="0.5548611111111111" top="1" bottom="1" header="0.5118055555555555" footer="0.51180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张盛</cp:lastModifiedBy>
  <cp:lastPrinted>2019-10-02T12:35:37Z</cp:lastPrinted>
  <dcterms:created xsi:type="dcterms:W3CDTF">2012-06-06T01:30:27Z</dcterms:created>
  <dcterms:modified xsi:type="dcterms:W3CDTF">2022-10-27T09:01:44Z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